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ai lieu Tong hop\2024\0. Hội nghị\5. Hội nghị BCH Đảng bộ tỉnh lần thứ 18\Gửi tài liệu Hội nghị\"/>
    </mc:Choice>
  </mc:AlternateContent>
  <xr:revisionPtr revIDLastSave="0" documentId="13_ncr:1_{585F19C6-3E38-4B6C-9525-D4EE30EA7123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Biểu 1" sheetId="1" r:id="rId1"/>
    <sheet name="Biểu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3" l="1"/>
  <c r="C28" i="3"/>
  <c r="C21" i="3" s="1"/>
  <c r="D68" i="3" l="1"/>
  <c r="D67" i="3"/>
  <c r="D66" i="3"/>
  <c r="D65" i="3"/>
  <c r="D64" i="3"/>
  <c r="D63" i="3"/>
  <c r="D62" i="3"/>
  <c r="D51" i="3"/>
  <c r="D50" i="3"/>
  <c r="D47" i="3"/>
  <c r="D46" i="3"/>
  <c r="D36" i="3"/>
  <c r="D35" i="3"/>
  <c r="D34" i="3"/>
  <c r="D33" i="3"/>
  <c r="D32" i="3"/>
  <c r="D30" i="3"/>
  <c r="D26" i="3"/>
  <c r="D25" i="3"/>
  <c r="D24" i="3"/>
  <c r="D23" i="3"/>
  <c r="D22" i="3"/>
  <c r="D21" i="3"/>
  <c r="D15" i="3"/>
  <c r="D14" i="3"/>
  <c r="D13" i="3"/>
  <c r="D12" i="3"/>
  <c r="I20" i="1" l="1"/>
  <c r="J20" i="1"/>
  <c r="K20" i="1"/>
  <c r="L20" i="1"/>
  <c r="M20" i="1"/>
  <c r="N20" i="1"/>
  <c r="H20" i="1"/>
  <c r="C37" i="3"/>
  <c r="C57" i="3"/>
  <c r="B57" i="3"/>
  <c r="C56" i="3"/>
  <c r="D56" i="3" s="1"/>
  <c r="B56" i="3"/>
  <c r="C55" i="3"/>
  <c r="B55" i="3"/>
  <c r="C54" i="3"/>
  <c r="D54" i="3" s="1"/>
  <c r="B54" i="3"/>
  <c r="C53" i="3"/>
  <c r="D53" i="3" s="1"/>
  <c r="B53" i="3"/>
  <c r="B44" i="3"/>
  <c r="D44" i="3" s="1"/>
  <c r="B43" i="3"/>
  <c r="D43" i="3" s="1"/>
  <c r="B42" i="3"/>
  <c r="D42" i="3" s="1"/>
  <c r="B41" i="3"/>
  <c r="D41" i="3" s="1"/>
  <c r="B40" i="3"/>
  <c r="D40" i="3" s="1"/>
  <c r="B39" i="3"/>
  <c r="D39" i="3" s="1"/>
  <c r="B38" i="3"/>
  <c r="D38" i="3" s="1"/>
  <c r="C19" i="3"/>
  <c r="B11" i="3"/>
  <c r="D11" i="3" s="1"/>
  <c r="B37" i="3" l="1"/>
  <c r="D37" i="3"/>
  <c r="D55" i="3"/>
  <c r="D57" i="3"/>
  <c r="M52" i="3"/>
  <c r="C52" i="3" s="1"/>
  <c r="L52" i="3"/>
  <c r="B52" i="3" s="1"/>
  <c r="M47" i="3"/>
  <c r="L47" i="3"/>
  <c r="M37" i="3"/>
  <c r="L37" i="3"/>
  <c r="M21" i="3"/>
  <c r="L21" i="3"/>
  <c r="D52" i="3" l="1"/>
  <c r="G20" i="1"/>
  <c r="F20" i="1"/>
  <c r="E20" i="1"/>
  <c r="D20" i="1"/>
  <c r="C19" i="1"/>
  <c r="C18" i="1"/>
  <c r="C17" i="1"/>
  <c r="C16" i="1"/>
  <c r="C15" i="1"/>
  <c r="C14" i="1"/>
  <c r="C13" i="1"/>
  <c r="C12" i="1"/>
  <c r="C11" i="1"/>
  <c r="C10" i="1"/>
  <c r="C9" i="1"/>
  <c r="C20" i="1" l="1"/>
</calcChain>
</file>

<file path=xl/sharedStrings.xml><?xml version="1.0" encoding="utf-8"?>
<sst xmlns="http://schemas.openxmlformats.org/spreadsheetml/2006/main" count="132" uniqueCount="103">
  <si>
    <t xml:space="preserve"> Hậu Giang, ngày      tháng      năm 2019
</t>
  </si>
  <si>
    <t>TT</t>
  </si>
  <si>
    <t>Tổng số</t>
  </si>
  <si>
    <t>Trong đó</t>
  </si>
  <si>
    <t>Số lượng 
đảng viên</t>
  </si>
  <si>
    <t>Ghi chú</t>
  </si>
  <si>
    <t>Cán bộ, công chức, viên chức...</t>
  </si>
  <si>
    <t>Nhân viên hợp đồng</t>
  </si>
  <si>
    <t xml:space="preserve">Cán bộ
 không chuyên trách </t>
  </si>
  <si>
    <t>Năm 2021</t>
  </si>
  <si>
    <t>Năm 2022</t>
  </si>
  <si>
    <t>Năm 2023</t>
  </si>
  <si>
    <t>TỔNG CỘNG</t>
  </si>
  <si>
    <t>KẾT NẠP ĐẢNG VIÊN</t>
  </si>
  <si>
    <t>Năm 2020</t>
  </si>
  <si>
    <r>
      <t xml:space="preserve">Năm 2024
</t>
    </r>
    <r>
      <rPr>
        <i/>
        <sz val="13"/>
        <rFont val="Times New Roman"/>
        <family val="1"/>
      </rPr>
      <t>(tính đến tháng 4/2024)</t>
    </r>
  </si>
  <si>
    <t>Tổ chức đảng trực thuộc</t>
  </si>
  <si>
    <t>Tiêu chí</t>
  </si>
  <si>
    <t>Thực hiện</t>
  </si>
  <si>
    <t>I. Tổng số đảng viên mới kết nạp</t>
  </si>
  <si>
    <t>- Dân tộc thiểu số</t>
  </si>
  <si>
    <t>- Người theo tôn giáo</t>
  </si>
  <si>
    <t>- Đoàn viên Đoàn THCS Hồ Chí Minh</t>
  </si>
  <si>
    <t>- Chủ doanh nghiệp tư nhân</t>
  </si>
  <si>
    <t>- Quần chúng vi phạm chính sách DSKHHGĐ</t>
  </si>
  <si>
    <t>- Có quan hệ hôn nhân với người nước ngoài</t>
  </si>
  <si>
    <t>- Kết nạp lại</t>
  </si>
  <si>
    <t>II. Phân tích đảng viên mới kết nạp</t>
  </si>
  <si>
    <t>1. Nghề nghiệp</t>
  </si>
  <si>
    <t>- Cán bộ, công chức cơ quan Nhà nước tính từ cấp huyện trở lên</t>
  </si>
  <si>
    <t>- Cán bộ công chức cơ quan Đảng, Mặt trận Tổ quốc, tổ chức chính trị - xã hội tính từ cấp huyện trở lên</t>
  </si>
  <si>
    <t>- Cán bộ, công chức người hoạt động không chuyên trách ở xã, thị trấn</t>
  </si>
  <si>
    <t>- Người hoạt động không chuyên trách thôn, bản (ấp, khóm)</t>
  </si>
  <si>
    <t>- Viên chức trong các đơn vị sự nghiệp công lập</t>
  </si>
  <si>
    <t>- Viên chức trong các đơn vị sự nghiệp ngoài công lập</t>
  </si>
  <si>
    <t>- Lãnh đạo quản lý và lao động trong các doanh nghiệp, chia ra:</t>
  </si>
  <si>
    <t>+ Người lãnh đạo, quản lý doanh nghiệp</t>
  </si>
  <si>
    <t>+ Nhân viên, người gián tiếp sản xuất</t>
  </si>
  <si>
    <t>+ Công nhân, lao động trực tiếp sản xuất</t>
  </si>
  <si>
    <t>- Người làm nông, lâm, ngư nghiệp</t>
  </si>
  <si>
    <t>- Sỹ quan, chiến sỹ quân đội và công an (lực lượng vũ trang)</t>
  </si>
  <si>
    <t>- Sinh viên</t>
  </si>
  <si>
    <t>- Học sinh</t>
  </si>
  <si>
    <t>- Khác (Lao động hợp đồng, tự do...)</t>
  </si>
  <si>
    <t>2. Tuổi đời</t>
  </si>
  <si>
    <t>- Từ 18 - 30 tuổi</t>
  </si>
  <si>
    <t>- Từ 31 - 35 tuổi</t>
  </si>
  <si>
    <t>- Từ 36 - 40 tuổi</t>
  </si>
  <si>
    <t>- Từ 41 - 45 tuổi</t>
  </si>
  <si>
    <t>- Từ 46 - 50 tuổi</t>
  </si>
  <si>
    <t>- Từ 51 - 55 tuổi</t>
  </si>
  <si>
    <t>- Từ 56 - 60 tuổi</t>
  </si>
  <si>
    <t>- Trên 60 tuổi</t>
  </si>
  <si>
    <t>- Tuổi bình quân</t>
  </si>
  <si>
    <t>3. Trình độ giáo dục phổ thông</t>
  </si>
  <si>
    <t>- Biết đọc, biết viết chữ quốc ngữ</t>
  </si>
  <si>
    <t>- Tiểu học</t>
  </si>
  <si>
    <t>- Trung học cơ sở</t>
  </si>
  <si>
    <t>- Trung học phổ thông</t>
  </si>
  <si>
    <t>4. Trình độ chuyên môn nghiệp vụ</t>
  </si>
  <si>
    <t>- Công nhân kỹ thuật, nhân viên nghiệp vụ, sơ cấp</t>
  </si>
  <si>
    <t>- Trung cấp</t>
  </si>
  <si>
    <t>- Cao Đẳng</t>
  </si>
  <si>
    <t>- Đại học</t>
  </si>
  <si>
    <t>- Thạc sỹ</t>
  </si>
  <si>
    <t>- Tiến sỹ</t>
  </si>
  <si>
    <t>5. Chức danh khoa học</t>
  </si>
  <si>
    <t>- Phó Giáo sư</t>
  </si>
  <si>
    <t>- Giáo sư</t>
  </si>
  <si>
    <t>III. Số tổ chức đảng có đến cuối kỳ báo cáo</t>
  </si>
  <si>
    <t>1. Đảng bộ cơ sở</t>
  </si>
  <si>
    <r>
      <rPr>
        <i/>
        <sz val="11"/>
        <rFont val="Times New Roman"/>
        <family val="1"/>
      </rPr>
      <t xml:space="preserve">Trong đó:  </t>
    </r>
    <r>
      <rPr>
        <sz val="11"/>
        <rFont val="Times New Roman"/>
        <family val="1"/>
      </rPr>
      <t>+ Có kết nạp đảng viên</t>
    </r>
  </si>
  <si>
    <t xml:space="preserve">                  + Không còn quần chúng</t>
  </si>
  <si>
    <t>2. Chi bộ cơ sở</t>
  </si>
  <si>
    <r>
      <rPr>
        <i/>
        <sz val="11"/>
        <rFont val="Times New Roman"/>
        <family val="1"/>
      </rPr>
      <t xml:space="preserve">Trong đó: </t>
    </r>
    <r>
      <rPr>
        <sz val="11"/>
        <rFont val="Times New Roman"/>
        <family val="1"/>
      </rPr>
      <t>+ Có kết nạp đảng viên</t>
    </r>
  </si>
  <si>
    <t xml:space="preserve">                 + Không còn quần chúng</t>
  </si>
  <si>
    <t>Năm 2019</t>
  </si>
  <si>
    <r>
      <rPr>
        <i/>
        <sz val="11"/>
        <rFont val="Times New Roman"/>
        <family val="1"/>
      </rPr>
      <t>Trong đó:</t>
    </r>
    <r>
      <rPr>
        <sz val="11"/>
        <rFont val="Times New Roman"/>
        <family val="1"/>
      </rPr>
      <t xml:space="preserve">   - Nữ </t>
    </r>
  </si>
  <si>
    <t>phụng hiệp</t>
  </si>
  <si>
    <t>vị thủy</t>
  </si>
  <si>
    <t>H Long Mỹ</t>
  </si>
  <si>
    <t>TX Long Mỹ</t>
  </si>
  <si>
    <t>Vị Thanh</t>
  </si>
  <si>
    <t>0</t>
  </si>
  <si>
    <t>1</t>
  </si>
  <si>
    <t>29</t>
  </si>
  <si>
    <t>81</t>
  </si>
  <si>
    <t>94</t>
  </si>
  <si>
    <t>Ngã Bảy</t>
  </si>
  <si>
    <t>Châu Thành</t>
  </si>
  <si>
    <t>Châu Thành A</t>
  </si>
  <si>
    <t>ĐUK</t>
  </si>
  <si>
    <t>Công an</t>
  </si>
  <si>
    <t>Quân sự</t>
  </si>
  <si>
    <t>TP. Vị Thanh</t>
  </si>
  <si>
    <t>TP. Ngã Bảy</t>
  </si>
  <si>
    <t>Phụng Hiệp</t>
  </si>
  <si>
    <t>Vị Thủy</t>
  </si>
  <si>
    <t>TX. Long Mỹ</t>
  </si>
  <si>
    <t>H. Long Mỹ</t>
  </si>
  <si>
    <t>Đảng ủy Khối CCQ
&amp;DN tỉnh</t>
  </si>
  <si>
    <t>(% ) 2023
so với 2019</t>
  </si>
  <si>
    <t>4(=3*100/2)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</si>
</sst>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\ _₫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u/>
      <sz val="15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"/>
    </font>
    <font>
      <sz val="14"/>
      <color theme="1"/>
      <name val="Times New Roman"/>
      <family val="1"/>
    </font>
    <font>
      <b/>
      <i/>
      <sz val="13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2" xfId="0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164" fontId="12" fillId="0" borderId="2" xfId="1" quotePrefix="1" applyNumberFormat="1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 shrinkToFit="1"/>
    </xf>
    <xf numFmtId="164" fontId="7" fillId="0" borderId="2" xfId="1" applyNumberFormat="1" applyFont="1" applyFill="1" applyBorder="1" applyAlignment="1">
      <alignment horizontal="center" vertical="center" shrinkToFit="1"/>
    </xf>
    <xf numFmtId="164" fontId="12" fillId="0" borderId="2" xfId="1" applyNumberFormat="1" applyFont="1" applyBorder="1" applyAlignment="1">
      <alignment horizontal="center"/>
    </xf>
    <xf numFmtId="164" fontId="12" fillId="0" borderId="2" xfId="1" applyNumberFormat="1" applyFont="1" applyBorder="1" applyAlignment="1">
      <alignment horizontal="center" vertical="center" shrinkToFit="1"/>
    </xf>
    <xf numFmtId="164" fontId="7" fillId="0" borderId="2" xfId="1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20" fillId="0" borderId="2" xfId="0" quotePrefix="1" applyFont="1" applyBorder="1" applyAlignment="1">
      <alignment vertical="center" wrapText="1"/>
    </xf>
    <xf numFmtId="10" fontId="20" fillId="0" borderId="2" xfId="0" applyNumberFormat="1" applyFont="1" applyBorder="1" applyAlignment="1">
      <alignment horizontal="right" vertical="center" wrapText="1"/>
    </xf>
    <xf numFmtId="0" fontId="20" fillId="0" borderId="2" xfId="0" quotePrefix="1" applyFont="1" applyBorder="1" applyAlignment="1">
      <alignment horizontal="left" vertical="center" wrapText="1" indent="5"/>
    </xf>
    <xf numFmtId="0" fontId="19" fillId="0" borderId="2" xfId="0" quotePrefix="1" applyFont="1" applyBorder="1" applyAlignment="1">
      <alignment horizontal="left" vertical="center" wrapText="1"/>
    </xf>
    <xf numFmtId="0" fontId="20" fillId="0" borderId="2" xfId="0" quotePrefix="1" applyFont="1" applyBorder="1" applyAlignment="1">
      <alignment horizontal="left" vertical="center" wrapText="1" indent="1"/>
    </xf>
    <xf numFmtId="0" fontId="21" fillId="0" borderId="2" xfId="0" quotePrefix="1" applyFont="1" applyBorder="1" applyAlignment="1">
      <alignment horizontal="left" vertical="center" wrapText="1" indent="2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41" fontId="9" fillId="0" borderId="2" xfId="0" applyNumberFormat="1" applyFont="1" applyBorder="1" applyAlignment="1">
      <alignment horizontal="right" vertical="center" wrapText="1"/>
    </xf>
    <xf numFmtId="41" fontId="26" fillId="0" borderId="2" xfId="0" applyNumberFormat="1" applyFont="1" applyBorder="1" applyAlignment="1">
      <alignment horizontal="right" vertical="center" wrapText="1"/>
    </xf>
    <xf numFmtId="41" fontId="8" fillId="0" borderId="2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27" fillId="0" borderId="0" xfId="0" applyFont="1"/>
    <xf numFmtId="164" fontId="12" fillId="0" borderId="2" xfId="1" applyNumberFormat="1" applyFont="1" applyBorder="1" applyAlignment="1">
      <alignment vertical="center"/>
    </xf>
    <xf numFmtId="0" fontId="2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1352550</xdr:colOff>
      <xdr:row>2</xdr:row>
      <xdr:rowOff>133350</xdr:rowOff>
    </xdr:from>
    <xdr:ext cx="3062633" cy="298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619125"/>
          <a:ext cx="30626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THỐNG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KÊ KẾT NẠP ĐẢNG VIÊN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200025</xdr:colOff>
      <xdr:row>3</xdr:row>
      <xdr:rowOff>76200</xdr:rowOff>
    </xdr:from>
    <xdr:ext cx="658450" cy="298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86400" y="762000"/>
          <a:ext cx="6584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Biểu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1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10</xdr:col>
      <xdr:colOff>295275</xdr:colOff>
      <xdr:row>0</xdr:row>
      <xdr:rowOff>0</xdr:rowOff>
    </xdr:from>
    <xdr:ext cx="2835263" cy="31348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43325" y="0"/>
          <a:ext cx="2835263" cy="313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 u="sng">
              <a:latin typeface="Times New Roman" panose="02020603050405020304" pitchFamily="18" charset="0"/>
              <a:cs typeface="Times New Roman" panose="02020603050405020304" pitchFamily="18" charset="0"/>
            </a:rPr>
            <a:t>ĐẢNG</a:t>
          </a:r>
          <a:r>
            <a:rPr lang="en-US" sz="15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CỘNG SẢN VIỆT NAM</a:t>
          </a:r>
          <a:endParaRPr lang="en-US" sz="1500" b="1" u="sng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111889</xdr:colOff>
      <xdr:row>0</xdr:row>
      <xdr:rowOff>28575</xdr:rowOff>
    </xdr:from>
    <xdr:ext cx="2045047" cy="2988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1889" y="28575"/>
          <a:ext cx="204504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ỦY HẬU GIANG</a:t>
          </a:r>
        </a:p>
      </xdr:txBody>
    </xdr:sp>
    <xdr:clientData/>
  </xdr:oneCellAnchor>
  <xdr:oneCellAnchor>
    <xdr:from>
      <xdr:col>9</xdr:col>
      <xdr:colOff>514350</xdr:colOff>
      <xdr:row>1</xdr:row>
      <xdr:rowOff>0</xdr:rowOff>
    </xdr:from>
    <xdr:ext cx="2952411" cy="2988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400425" y="247650"/>
          <a:ext cx="295241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Hậu</a:t>
          </a: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Giang, 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ngày     tháng 6 năm</a:t>
          </a: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2024</a:t>
          </a:r>
          <a:endParaRPr lang="en-US" sz="14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2</xdr:row>
      <xdr:rowOff>114299</xdr:rowOff>
    </xdr:from>
    <xdr:to>
      <xdr:col>1</xdr:col>
      <xdr:colOff>561975</xdr:colOff>
      <xdr:row>5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9725" y="600074"/>
          <a:ext cx="2714625" cy="80010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THỐNG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KÊ 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ĐẢNG VIÊN MỚI KẾT NẠP</a:t>
          </a:r>
        </a:p>
      </xdr:txBody>
    </xdr:sp>
    <xdr:clientData/>
  </xdr:twoCellAnchor>
  <xdr:oneCellAnchor>
    <xdr:from>
      <xdr:col>3</xdr:col>
      <xdr:colOff>152400</xdr:colOff>
      <xdr:row>5</xdr:row>
      <xdr:rowOff>28575</xdr:rowOff>
    </xdr:from>
    <xdr:ext cx="556819" cy="25449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29275" y="1228725"/>
          <a:ext cx="556819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Biểu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2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3714750</xdr:colOff>
      <xdr:row>0</xdr:row>
      <xdr:rowOff>0</xdr:rowOff>
    </xdr:from>
    <xdr:ext cx="2835263" cy="31348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14750" y="0"/>
          <a:ext cx="2835263" cy="313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 u="sng">
              <a:latin typeface="Times New Roman" panose="02020603050405020304" pitchFamily="18" charset="0"/>
              <a:cs typeface="Times New Roman" panose="02020603050405020304" pitchFamily="18" charset="0"/>
            </a:rPr>
            <a:t>ĐẢNG</a:t>
          </a:r>
          <a:r>
            <a:rPr lang="en-US" sz="15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CỘNG SẢN VIỆT NAM</a:t>
          </a:r>
          <a:endParaRPr lang="en-US" sz="1500" b="1" u="sng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111889</xdr:colOff>
      <xdr:row>0</xdr:row>
      <xdr:rowOff>28575</xdr:rowOff>
    </xdr:from>
    <xdr:ext cx="2045047" cy="2988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1889" y="28575"/>
          <a:ext cx="204504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ỦY HẬU GIANG</a:t>
          </a:r>
        </a:p>
      </xdr:txBody>
    </xdr:sp>
    <xdr:clientData/>
  </xdr:oneCellAnchor>
  <xdr:oneCellAnchor>
    <xdr:from>
      <xdr:col>0</xdr:col>
      <xdr:colOff>3543300</xdr:colOff>
      <xdr:row>0</xdr:row>
      <xdr:rowOff>238125</xdr:rowOff>
    </xdr:from>
    <xdr:ext cx="2952411" cy="2988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43300" y="238125"/>
          <a:ext cx="295241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Hậu</a:t>
          </a: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Giang, 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ngày     tháng 6 năm</a:t>
          </a: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2024</a:t>
          </a:r>
          <a:endParaRPr lang="en-US" sz="14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Q17" sqref="Q17"/>
    </sheetView>
  </sheetViews>
  <sheetFormatPr defaultRowHeight="15" x14ac:dyDescent="0.25"/>
  <cols>
    <col min="1" max="1" width="4.28515625" style="110" customWidth="1"/>
    <col min="2" max="2" width="19.28515625" style="110" customWidth="1"/>
    <col min="3" max="3" width="9.5703125" style="110" hidden="1" customWidth="1"/>
    <col min="4" max="4" width="9.140625" style="110" hidden="1" customWidth="1"/>
    <col min="5" max="5" width="8.85546875" style="110" hidden="1" customWidth="1"/>
    <col min="6" max="6" width="7.85546875" style="110" hidden="1" customWidth="1"/>
    <col min="7" max="7" width="9" style="110" hidden="1" customWidth="1"/>
    <col min="8" max="9" width="9.85546875" style="112" customWidth="1"/>
    <col min="10" max="11" width="8.42578125" style="112" customWidth="1"/>
    <col min="12" max="12" width="8.42578125" style="110" customWidth="1"/>
    <col min="13" max="13" width="10.7109375" style="110" customWidth="1"/>
    <col min="14" max="14" width="10.28515625" style="110" customWidth="1"/>
    <col min="15" max="15" width="7.28515625" style="112" customWidth="1"/>
    <col min="16" max="257" width="9.140625" style="110"/>
    <col min="258" max="258" width="4.28515625" style="110" customWidth="1"/>
    <col min="259" max="259" width="31.42578125" style="110" bestFit="1" customWidth="1"/>
    <col min="260" max="264" width="0" style="110" hidden="1" customWidth="1"/>
    <col min="265" max="265" width="9.85546875" style="110" customWidth="1"/>
    <col min="266" max="270" width="8.42578125" style="110" customWidth="1"/>
    <col min="271" max="271" width="7.28515625" style="110" customWidth="1"/>
    <col min="272" max="513" width="9.140625" style="110"/>
    <col min="514" max="514" width="4.28515625" style="110" customWidth="1"/>
    <col min="515" max="515" width="31.42578125" style="110" bestFit="1" customWidth="1"/>
    <col min="516" max="520" width="0" style="110" hidden="1" customWidth="1"/>
    <col min="521" max="521" width="9.85546875" style="110" customWidth="1"/>
    <col min="522" max="526" width="8.42578125" style="110" customWidth="1"/>
    <col min="527" max="527" width="7.28515625" style="110" customWidth="1"/>
    <col min="528" max="769" width="9.140625" style="110"/>
    <col min="770" max="770" width="4.28515625" style="110" customWidth="1"/>
    <col min="771" max="771" width="31.42578125" style="110" bestFit="1" customWidth="1"/>
    <col min="772" max="776" width="0" style="110" hidden="1" customWidth="1"/>
    <col min="777" max="777" width="9.85546875" style="110" customWidth="1"/>
    <col min="778" max="782" width="8.42578125" style="110" customWidth="1"/>
    <col min="783" max="783" width="7.28515625" style="110" customWidth="1"/>
    <col min="784" max="1025" width="9.140625" style="110"/>
    <col min="1026" max="1026" width="4.28515625" style="110" customWidth="1"/>
    <col min="1027" max="1027" width="31.42578125" style="110" bestFit="1" customWidth="1"/>
    <col min="1028" max="1032" width="0" style="110" hidden="1" customWidth="1"/>
    <col min="1033" max="1033" width="9.85546875" style="110" customWidth="1"/>
    <col min="1034" max="1038" width="8.42578125" style="110" customWidth="1"/>
    <col min="1039" max="1039" width="7.28515625" style="110" customWidth="1"/>
    <col min="1040" max="1281" width="9.140625" style="110"/>
    <col min="1282" max="1282" width="4.28515625" style="110" customWidth="1"/>
    <col min="1283" max="1283" width="31.42578125" style="110" bestFit="1" customWidth="1"/>
    <col min="1284" max="1288" width="0" style="110" hidden="1" customWidth="1"/>
    <col min="1289" max="1289" width="9.85546875" style="110" customWidth="1"/>
    <col min="1290" max="1294" width="8.42578125" style="110" customWidth="1"/>
    <col min="1295" max="1295" width="7.28515625" style="110" customWidth="1"/>
    <col min="1296" max="1537" width="9.140625" style="110"/>
    <col min="1538" max="1538" width="4.28515625" style="110" customWidth="1"/>
    <col min="1539" max="1539" width="31.42578125" style="110" bestFit="1" customWidth="1"/>
    <col min="1540" max="1544" width="0" style="110" hidden="1" customWidth="1"/>
    <col min="1545" max="1545" width="9.85546875" style="110" customWidth="1"/>
    <col min="1546" max="1550" width="8.42578125" style="110" customWidth="1"/>
    <col min="1551" max="1551" width="7.28515625" style="110" customWidth="1"/>
    <col min="1552" max="1793" width="9.140625" style="110"/>
    <col min="1794" max="1794" width="4.28515625" style="110" customWidth="1"/>
    <col min="1795" max="1795" width="31.42578125" style="110" bestFit="1" customWidth="1"/>
    <col min="1796" max="1800" width="0" style="110" hidden="1" customWidth="1"/>
    <col min="1801" max="1801" width="9.85546875" style="110" customWidth="1"/>
    <col min="1802" max="1806" width="8.42578125" style="110" customWidth="1"/>
    <col min="1807" max="1807" width="7.28515625" style="110" customWidth="1"/>
    <col min="1808" max="2049" width="9.140625" style="110"/>
    <col min="2050" max="2050" width="4.28515625" style="110" customWidth="1"/>
    <col min="2051" max="2051" width="31.42578125" style="110" bestFit="1" customWidth="1"/>
    <col min="2052" max="2056" width="0" style="110" hidden="1" customWidth="1"/>
    <col min="2057" max="2057" width="9.85546875" style="110" customWidth="1"/>
    <col min="2058" max="2062" width="8.42578125" style="110" customWidth="1"/>
    <col min="2063" max="2063" width="7.28515625" style="110" customWidth="1"/>
    <col min="2064" max="2305" width="9.140625" style="110"/>
    <col min="2306" max="2306" width="4.28515625" style="110" customWidth="1"/>
    <col min="2307" max="2307" width="31.42578125" style="110" bestFit="1" customWidth="1"/>
    <col min="2308" max="2312" width="0" style="110" hidden="1" customWidth="1"/>
    <col min="2313" max="2313" width="9.85546875" style="110" customWidth="1"/>
    <col min="2314" max="2318" width="8.42578125" style="110" customWidth="1"/>
    <col min="2319" max="2319" width="7.28515625" style="110" customWidth="1"/>
    <col min="2320" max="2561" width="9.140625" style="110"/>
    <col min="2562" max="2562" width="4.28515625" style="110" customWidth="1"/>
    <col min="2563" max="2563" width="31.42578125" style="110" bestFit="1" customWidth="1"/>
    <col min="2564" max="2568" width="0" style="110" hidden="1" customWidth="1"/>
    <col min="2569" max="2569" width="9.85546875" style="110" customWidth="1"/>
    <col min="2570" max="2574" width="8.42578125" style="110" customWidth="1"/>
    <col min="2575" max="2575" width="7.28515625" style="110" customWidth="1"/>
    <col min="2576" max="2817" width="9.140625" style="110"/>
    <col min="2818" max="2818" width="4.28515625" style="110" customWidth="1"/>
    <col min="2819" max="2819" width="31.42578125" style="110" bestFit="1" customWidth="1"/>
    <col min="2820" max="2824" width="0" style="110" hidden="1" customWidth="1"/>
    <col min="2825" max="2825" width="9.85546875" style="110" customWidth="1"/>
    <col min="2826" max="2830" width="8.42578125" style="110" customWidth="1"/>
    <col min="2831" max="2831" width="7.28515625" style="110" customWidth="1"/>
    <col min="2832" max="3073" width="9.140625" style="110"/>
    <col min="3074" max="3074" width="4.28515625" style="110" customWidth="1"/>
    <col min="3075" max="3075" width="31.42578125" style="110" bestFit="1" customWidth="1"/>
    <col min="3076" max="3080" width="0" style="110" hidden="1" customWidth="1"/>
    <col min="3081" max="3081" width="9.85546875" style="110" customWidth="1"/>
    <col min="3082" max="3086" width="8.42578125" style="110" customWidth="1"/>
    <col min="3087" max="3087" width="7.28515625" style="110" customWidth="1"/>
    <col min="3088" max="3329" width="9.140625" style="110"/>
    <col min="3330" max="3330" width="4.28515625" style="110" customWidth="1"/>
    <col min="3331" max="3331" width="31.42578125" style="110" bestFit="1" customWidth="1"/>
    <col min="3332" max="3336" width="0" style="110" hidden="1" customWidth="1"/>
    <col min="3337" max="3337" width="9.85546875" style="110" customWidth="1"/>
    <col min="3338" max="3342" width="8.42578125" style="110" customWidth="1"/>
    <col min="3343" max="3343" width="7.28515625" style="110" customWidth="1"/>
    <col min="3344" max="3585" width="9.140625" style="110"/>
    <col min="3586" max="3586" width="4.28515625" style="110" customWidth="1"/>
    <col min="3587" max="3587" width="31.42578125" style="110" bestFit="1" customWidth="1"/>
    <col min="3588" max="3592" width="0" style="110" hidden="1" customWidth="1"/>
    <col min="3593" max="3593" width="9.85546875" style="110" customWidth="1"/>
    <col min="3594" max="3598" width="8.42578125" style="110" customWidth="1"/>
    <col min="3599" max="3599" width="7.28515625" style="110" customWidth="1"/>
    <col min="3600" max="3841" width="9.140625" style="110"/>
    <col min="3842" max="3842" width="4.28515625" style="110" customWidth="1"/>
    <col min="3843" max="3843" width="31.42578125" style="110" bestFit="1" customWidth="1"/>
    <col min="3844" max="3848" width="0" style="110" hidden="1" customWidth="1"/>
    <col min="3849" max="3849" width="9.85546875" style="110" customWidth="1"/>
    <col min="3850" max="3854" width="8.42578125" style="110" customWidth="1"/>
    <col min="3855" max="3855" width="7.28515625" style="110" customWidth="1"/>
    <col min="3856" max="4097" width="9.140625" style="110"/>
    <col min="4098" max="4098" width="4.28515625" style="110" customWidth="1"/>
    <col min="4099" max="4099" width="31.42578125" style="110" bestFit="1" customWidth="1"/>
    <col min="4100" max="4104" width="0" style="110" hidden="1" customWidth="1"/>
    <col min="4105" max="4105" width="9.85546875" style="110" customWidth="1"/>
    <col min="4106" max="4110" width="8.42578125" style="110" customWidth="1"/>
    <col min="4111" max="4111" width="7.28515625" style="110" customWidth="1"/>
    <col min="4112" max="4353" width="9.140625" style="110"/>
    <col min="4354" max="4354" width="4.28515625" style="110" customWidth="1"/>
    <col min="4355" max="4355" width="31.42578125" style="110" bestFit="1" customWidth="1"/>
    <col min="4356" max="4360" width="0" style="110" hidden="1" customWidth="1"/>
    <col min="4361" max="4361" width="9.85546875" style="110" customWidth="1"/>
    <col min="4362" max="4366" width="8.42578125" style="110" customWidth="1"/>
    <col min="4367" max="4367" width="7.28515625" style="110" customWidth="1"/>
    <col min="4368" max="4609" width="9.140625" style="110"/>
    <col min="4610" max="4610" width="4.28515625" style="110" customWidth="1"/>
    <col min="4611" max="4611" width="31.42578125" style="110" bestFit="1" customWidth="1"/>
    <col min="4612" max="4616" width="0" style="110" hidden="1" customWidth="1"/>
    <col min="4617" max="4617" width="9.85546875" style="110" customWidth="1"/>
    <col min="4618" max="4622" width="8.42578125" style="110" customWidth="1"/>
    <col min="4623" max="4623" width="7.28515625" style="110" customWidth="1"/>
    <col min="4624" max="4865" width="9.140625" style="110"/>
    <col min="4866" max="4866" width="4.28515625" style="110" customWidth="1"/>
    <col min="4867" max="4867" width="31.42578125" style="110" bestFit="1" customWidth="1"/>
    <col min="4868" max="4872" width="0" style="110" hidden="1" customWidth="1"/>
    <col min="4873" max="4873" width="9.85546875" style="110" customWidth="1"/>
    <col min="4874" max="4878" width="8.42578125" style="110" customWidth="1"/>
    <col min="4879" max="4879" width="7.28515625" style="110" customWidth="1"/>
    <col min="4880" max="5121" width="9.140625" style="110"/>
    <col min="5122" max="5122" width="4.28515625" style="110" customWidth="1"/>
    <col min="5123" max="5123" width="31.42578125" style="110" bestFit="1" customWidth="1"/>
    <col min="5124" max="5128" width="0" style="110" hidden="1" customWidth="1"/>
    <col min="5129" max="5129" width="9.85546875" style="110" customWidth="1"/>
    <col min="5130" max="5134" width="8.42578125" style="110" customWidth="1"/>
    <col min="5135" max="5135" width="7.28515625" style="110" customWidth="1"/>
    <col min="5136" max="5377" width="9.140625" style="110"/>
    <col min="5378" max="5378" width="4.28515625" style="110" customWidth="1"/>
    <col min="5379" max="5379" width="31.42578125" style="110" bestFit="1" customWidth="1"/>
    <col min="5380" max="5384" width="0" style="110" hidden="1" customWidth="1"/>
    <col min="5385" max="5385" width="9.85546875" style="110" customWidth="1"/>
    <col min="5386" max="5390" width="8.42578125" style="110" customWidth="1"/>
    <col min="5391" max="5391" width="7.28515625" style="110" customWidth="1"/>
    <col min="5392" max="5633" width="9.140625" style="110"/>
    <col min="5634" max="5634" width="4.28515625" style="110" customWidth="1"/>
    <col min="5635" max="5635" width="31.42578125" style="110" bestFit="1" customWidth="1"/>
    <col min="5636" max="5640" width="0" style="110" hidden="1" customWidth="1"/>
    <col min="5641" max="5641" width="9.85546875" style="110" customWidth="1"/>
    <col min="5642" max="5646" width="8.42578125" style="110" customWidth="1"/>
    <col min="5647" max="5647" width="7.28515625" style="110" customWidth="1"/>
    <col min="5648" max="5889" width="9.140625" style="110"/>
    <col min="5890" max="5890" width="4.28515625" style="110" customWidth="1"/>
    <col min="5891" max="5891" width="31.42578125" style="110" bestFit="1" customWidth="1"/>
    <col min="5892" max="5896" width="0" style="110" hidden="1" customWidth="1"/>
    <col min="5897" max="5897" width="9.85546875" style="110" customWidth="1"/>
    <col min="5898" max="5902" width="8.42578125" style="110" customWidth="1"/>
    <col min="5903" max="5903" width="7.28515625" style="110" customWidth="1"/>
    <col min="5904" max="6145" width="9.140625" style="110"/>
    <col min="6146" max="6146" width="4.28515625" style="110" customWidth="1"/>
    <col min="6147" max="6147" width="31.42578125" style="110" bestFit="1" customWidth="1"/>
    <col min="6148" max="6152" width="0" style="110" hidden="1" customWidth="1"/>
    <col min="6153" max="6153" width="9.85546875" style="110" customWidth="1"/>
    <col min="6154" max="6158" width="8.42578125" style="110" customWidth="1"/>
    <col min="6159" max="6159" width="7.28515625" style="110" customWidth="1"/>
    <col min="6160" max="6401" width="9.140625" style="110"/>
    <col min="6402" max="6402" width="4.28515625" style="110" customWidth="1"/>
    <col min="6403" max="6403" width="31.42578125" style="110" bestFit="1" customWidth="1"/>
    <col min="6404" max="6408" width="0" style="110" hidden="1" customWidth="1"/>
    <col min="6409" max="6409" width="9.85546875" style="110" customWidth="1"/>
    <col min="6410" max="6414" width="8.42578125" style="110" customWidth="1"/>
    <col min="6415" max="6415" width="7.28515625" style="110" customWidth="1"/>
    <col min="6416" max="6657" width="9.140625" style="110"/>
    <col min="6658" max="6658" width="4.28515625" style="110" customWidth="1"/>
    <col min="6659" max="6659" width="31.42578125" style="110" bestFit="1" customWidth="1"/>
    <col min="6660" max="6664" width="0" style="110" hidden="1" customWidth="1"/>
    <col min="6665" max="6665" width="9.85546875" style="110" customWidth="1"/>
    <col min="6666" max="6670" width="8.42578125" style="110" customWidth="1"/>
    <col min="6671" max="6671" width="7.28515625" style="110" customWidth="1"/>
    <col min="6672" max="6913" width="9.140625" style="110"/>
    <col min="6914" max="6914" width="4.28515625" style="110" customWidth="1"/>
    <col min="6915" max="6915" width="31.42578125" style="110" bestFit="1" customWidth="1"/>
    <col min="6916" max="6920" width="0" style="110" hidden="1" customWidth="1"/>
    <col min="6921" max="6921" width="9.85546875" style="110" customWidth="1"/>
    <col min="6922" max="6926" width="8.42578125" style="110" customWidth="1"/>
    <col min="6927" max="6927" width="7.28515625" style="110" customWidth="1"/>
    <col min="6928" max="7169" width="9.140625" style="110"/>
    <col min="7170" max="7170" width="4.28515625" style="110" customWidth="1"/>
    <col min="7171" max="7171" width="31.42578125" style="110" bestFit="1" customWidth="1"/>
    <col min="7172" max="7176" width="0" style="110" hidden="1" customWidth="1"/>
    <col min="7177" max="7177" width="9.85546875" style="110" customWidth="1"/>
    <col min="7178" max="7182" width="8.42578125" style="110" customWidth="1"/>
    <col min="7183" max="7183" width="7.28515625" style="110" customWidth="1"/>
    <col min="7184" max="7425" width="9.140625" style="110"/>
    <col min="7426" max="7426" width="4.28515625" style="110" customWidth="1"/>
    <col min="7427" max="7427" width="31.42578125" style="110" bestFit="1" customWidth="1"/>
    <col min="7428" max="7432" width="0" style="110" hidden="1" customWidth="1"/>
    <col min="7433" max="7433" width="9.85546875" style="110" customWidth="1"/>
    <col min="7434" max="7438" width="8.42578125" style="110" customWidth="1"/>
    <col min="7439" max="7439" width="7.28515625" style="110" customWidth="1"/>
    <col min="7440" max="7681" width="9.140625" style="110"/>
    <col min="7682" max="7682" width="4.28515625" style="110" customWidth="1"/>
    <col min="7683" max="7683" width="31.42578125" style="110" bestFit="1" customWidth="1"/>
    <col min="7684" max="7688" width="0" style="110" hidden="1" customWidth="1"/>
    <col min="7689" max="7689" width="9.85546875" style="110" customWidth="1"/>
    <col min="7690" max="7694" width="8.42578125" style="110" customWidth="1"/>
    <col min="7695" max="7695" width="7.28515625" style="110" customWidth="1"/>
    <col min="7696" max="7937" width="9.140625" style="110"/>
    <col min="7938" max="7938" width="4.28515625" style="110" customWidth="1"/>
    <col min="7939" max="7939" width="31.42578125" style="110" bestFit="1" customWidth="1"/>
    <col min="7940" max="7944" width="0" style="110" hidden="1" customWidth="1"/>
    <col min="7945" max="7945" width="9.85546875" style="110" customWidth="1"/>
    <col min="7946" max="7950" width="8.42578125" style="110" customWidth="1"/>
    <col min="7951" max="7951" width="7.28515625" style="110" customWidth="1"/>
    <col min="7952" max="8193" width="9.140625" style="110"/>
    <col min="8194" max="8194" width="4.28515625" style="110" customWidth="1"/>
    <col min="8195" max="8195" width="31.42578125" style="110" bestFit="1" customWidth="1"/>
    <col min="8196" max="8200" width="0" style="110" hidden="1" customWidth="1"/>
    <col min="8201" max="8201" width="9.85546875" style="110" customWidth="1"/>
    <col min="8202" max="8206" width="8.42578125" style="110" customWidth="1"/>
    <col min="8207" max="8207" width="7.28515625" style="110" customWidth="1"/>
    <col min="8208" max="8449" width="9.140625" style="110"/>
    <col min="8450" max="8450" width="4.28515625" style="110" customWidth="1"/>
    <col min="8451" max="8451" width="31.42578125" style="110" bestFit="1" customWidth="1"/>
    <col min="8452" max="8456" width="0" style="110" hidden="1" customWidth="1"/>
    <col min="8457" max="8457" width="9.85546875" style="110" customWidth="1"/>
    <col min="8458" max="8462" width="8.42578125" style="110" customWidth="1"/>
    <col min="8463" max="8463" width="7.28515625" style="110" customWidth="1"/>
    <col min="8464" max="8705" width="9.140625" style="110"/>
    <col min="8706" max="8706" width="4.28515625" style="110" customWidth="1"/>
    <col min="8707" max="8707" width="31.42578125" style="110" bestFit="1" customWidth="1"/>
    <col min="8708" max="8712" width="0" style="110" hidden="1" customWidth="1"/>
    <col min="8713" max="8713" width="9.85546875" style="110" customWidth="1"/>
    <col min="8714" max="8718" width="8.42578125" style="110" customWidth="1"/>
    <col min="8719" max="8719" width="7.28515625" style="110" customWidth="1"/>
    <col min="8720" max="8961" width="9.140625" style="110"/>
    <col min="8962" max="8962" width="4.28515625" style="110" customWidth="1"/>
    <col min="8963" max="8963" width="31.42578125" style="110" bestFit="1" customWidth="1"/>
    <col min="8964" max="8968" width="0" style="110" hidden="1" customWidth="1"/>
    <col min="8969" max="8969" width="9.85546875" style="110" customWidth="1"/>
    <col min="8970" max="8974" width="8.42578125" style="110" customWidth="1"/>
    <col min="8975" max="8975" width="7.28515625" style="110" customWidth="1"/>
    <col min="8976" max="9217" width="9.140625" style="110"/>
    <col min="9218" max="9218" width="4.28515625" style="110" customWidth="1"/>
    <col min="9219" max="9219" width="31.42578125" style="110" bestFit="1" customWidth="1"/>
    <col min="9220" max="9224" width="0" style="110" hidden="1" customWidth="1"/>
    <col min="9225" max="9225" width="9.85546875" style="110" customWidth="1"/>
    <col min="9226" max="9230" width="8.42578125" style="110" customWidth="1"/>
    <col min="9231" max="9231" width="7.28515625" style="110" customWidth="1"/>
    <col min="9232" max="9473" width="9.140625" style="110"/>
    <col min="9474" max="9474" width="4.28515625" style="110" customWidth="1"/>
    <col min="9475" max="9475" width="31.42578125" style="110" bestFit="1" customWidth="1"/>
    <col min="9476" max="9480" width="0" style="110" hidden="1" customWidth="1"/>
    <col min="9481" max="9481" width="9.85546875" style="110" customWidth="1"/>
    <col min="9482" max="9486" width="8.42578125" style="110" customWidth="1"/>
    <col min="9487" max="9487" width="7.28515625" style="110" customWidth="1"/>
    <col min="9488" max="9729" width="9.140625" style="110"/>
    <col min="9730" max="9730" width="4.28515625" style="110" customWidth="1"/>
    <col min="9731" max="9731" width="31.42578125" style="110" bestFit="1" customWidth="1"/>
    <col min="9732" max="9736" width="0" style="110" hidden="1" customWidth="1"/>
    <col min="9737" max="9737" width="9.85546875" style="110" customWidth="1"/>
    <col min="9738" max="9742" width="8.42578125" style="110" customWidth="1"/>
    <col min="9743" max="9743" width="7.28515625" style="110" customWidth="1"/>
    <col min="9744" max="9985" width="9.140625" style="110"/>
    <col min="9986" max="9986" width="4.28515625" style="110" customWidth="1"/>
    <col min="9987" max="9987" width="31.42578125" style="110" bestFit="1" customWidth="1"/>
    <col min="9988" max="9992" width="0" style="110" hidden="1" customWidth="1"/>
    <col min="9993" max="9993" width="9.85546875" style="110" customWidth="1"/>
    <col min="9994" max="9998" width="8.42578125" style="110" customWidth="1"/>
    <col min="9999" max="9999" width="7.28515625" style="110" customWidth="1"/>
    <col min="10000" max="10241" width="9.140625" style="110"/>
    <col min="10242" max="10242" width="4.28515625" style="110" customWidth="1"/>
    <col min="10243" max="10243" width="31.42578125" style="110" bestFit="1" customWidth="1"/>
    <col min="10244" max="10248" width="0" style="110" hidden="1" customWidth="1"/>
    <col min="10249" max="10249" width="9.85546875" style="110" customWidth="1"/>
    <col min="10250" max="10254" width="8.42578125" style="110" customWidth="1"/>
    <col min="10255" max="10255" width="7.28515625" style="110" customWidth="1"/>
    <col min="10256" max="10497" width="9.140625" style="110"/>
    <col min="10498" max="10498" width="4.28515625" style="110" customWidth="1"/>
    <col min="10499" max="10499" width="31.42578125" style="110" bestFit="1" customWidth="1"/>
    <col min="10500" max="10504" width="0" style="110" hidden="1" customWidth="1"/>
    <col min="10505" max="10505" width="9.85546875" style="110" customWidth="1"/>
    <col min="10506" max="10510" width="8.42578125" style="110" customWidth="1"/>
    <col min="10511" max="10511" width="7.28515625" style="110" customWidth="1"/>
    <col min="10512" max="10753" width="9.140625" style="110"/>
    <col min="10754" max="10754" width="4.28515625" style="110" customWidth="1"/>
    <col min="10755" max="10755" width="31.42578125" style="110" bestFit="1" customWidth="1"/>
    <col min="10756" max="10760" width="0" style="110" hidden="1" customWidth="1"/>
    <col min="10761" max="10761" width="9.85546875" style="110" customWidth="1"/>
    <col min="10762" max="10766" width="8.42578125" style="110" customWidth="1"/>
    <col min="10767" max="10767" width="7.28515625" style="110" customWidth="1"/>
    <col min="10768" max="11009" width="9.140625" style="110"/>
    <col min="11010" max="11010" width="4.28515625" style="110" customWidth="1"/>
    <col min="11011" max="11011" width="31.42578125" style="110" bestFit="1" customWidth="1"/>
    <col min="11012" max="11016" width="0" style="110" hidden="1" customWidth="1"/>
    <col min="11017" max="11017" width="9.85546875" style="110" customWidth="1"/>
    <col min="11018" max="11022" width="8.42578125" style="110" customWidth="1"/>
    <col min="11023" max="11023" width="7.28515625" style="110" customWidth="1"/>
    <col min="11024" max="11265" width="9.140625" style="110"/>
    <col min="11266" max="11266" width="4.28515625" style="110" customWidth="1"/>
    <col min="11267" max="11267" width="31.42578125" style="110" bestFit="1" customWidth="1"/>
    <col min="11268" max="11272" width="0" style="110" hidden="1" customWidth="1"/>
    <col min="11273" max="11273" width="9.85546875" style="110" customWidth="1"/>
    <col min="11274" max="11278" width="8.42578125" style="110" customWidth="1"/>
    <col min="11279" max="11279" width="7.28515625" style="110" customWidth="1"/>
    <col min="11280" max="11521" width="9.140625" style="110"/>
    <col min="11522" max="11522" width="4.28515625" style="110" customWidth="1"/>
    <col min="11523" max="11523" width="31.42578125" style="110" bestFit="1" customWidth="1"/>
    <col min="11524" max="11528" width="0" style="110" hidden="1" customWidth="1"/>
    <col min="11529" max="11529" width="9.85546875" style="110" customWidth="1"/>
    <col min="11530" max="11534" width="8.42578125" style="110" customWidth="1"/>
    <col min="11535" max="11535" width="7.28515625" style="110" customWidth="1"/>
    <col min="11536" max="11777" width="9.140625" style="110"/>
    <col min="11778" max="11778" width="4.28515625" style="110" customWidth="1"/>
    <col min="11779" max="11779" width="31.42578125" style="110" bestFit="1" customWidth="1"/>
    <col min="11780" max="11784" width="0" style="110" hidden="1" customWidth="1"/>
    <col min="11785" max="11785" width="9.85546875" style="110" customWidth="1"/>
    <col min="11786" max="11790" width="8.42578125" style="110" customWidth="1"/>
    <col min="11791" max="11791" width="7.28515625" style="110" customWidth="1"/>
    <col min="11792" max="12033" width="9.140625" style="110"/>
    <col min="12034" max="12034" width="4.28515625" style="110" customWidth="1"/>
    <col min="12035" max="12035" width="31.42578125" style="110" bestFit="1" customWidth="1"/>
    <col min="12036" max="12040" width="0" style="110" hidden="1" customWidth="1"/>
    <col min="12041" max="12041" width="9.85546875" style="110" customWidth="1"/>
    <col min="12042" max="12046" width="8.42578125" style="110" customWidth="1"/>
    <col min="12047" max="12047" width="7.28515625" style="110" customWidth="1"/>
    <col min="12048" max="12289" width="9.140625" style="110"/>
    <col min="12290" max="12290" width="4.28515625" style="110" customWidth="1"/>
    <col min="12291" max="12291" width="31.42578125" style="110" bestFit="1" customWidth="1"/>
    <col min="12292" max="12296" width="0" style="110" hidden="1" customWidth="1"/>
    <col min="12297" max="12297" width="9.85546875" style="110" customWidth="1"/>
    <col min="12298" max="12302" width="8.42578125" style="110" customWidth="1"/>
    <col min="12303" max="12303" width="7.28515625" style="110" customWidth="1"/>
    <col min="12304" max="12545" width="9.140625" style="110"/>
    <col min="12546" max="12546" width="4.28515625" style="110" customWidth="1"/>
    <col min="12547" max="12547" width="31.42578125" style="110" bestFit="1" customWidth="1"/>
    <col min="12548" max="12552" width="0" style="110" hidden="1" customWidth="1"/>
    <col min="12553" max="12553" width="9.85546875" style="110" customWidth="1"/>
    <col min="12554" max="12558" width="8.42578125" style="110" customWidth="1"/>
    <col min="12559" max="12559" width="7.28515625" style="110" customWidth="1"/>
    <col min="12560" max="12801" width="9.140625" style="110"/>
    <col min="12802" max="12802" width="4.28515625" style="110" customWidth="1"/>
    <col min="12803" max="12803" width="31.42578125" style="110" bestFit="1" customWidth="1"/>
    <col min="12804" max="12808" width="0" style="110" hidden="1" customWidth="1"/>
    <col min="12809" max="12809" width="9.85546875" style="110" customWidth="1"/>
    <col min="12810" max="12814" width="8.42578125" style="110" customWidth="1"/>
    <col min="12815" max="12815" width="7.28515625" style="110" customWidth="1"/>
    <col min="12816" max="13057" width="9.140625" style="110"/>
    <col min="13058" max="13058" width="4.28515625" style="110" customWidth="1"/>
    <col min="13059" max="13059" width="31.42578125" style="110" bestFit="1" customWidth="1"/>
    <col min="13060" max="13064" width="0" style="110" hidden="1" customWidth="1"/>
    <col min="13065" max="13065" width="9.85546875" style="110" customWidth="1"/>
    <col min="13066" max="13070" width="8.42578125" style="110" customWidth="1"/>
    <col min="13071" max="13071" width="7.28515625" style="110" customWidth="1"/>
    <col min="13072" max="13313" width="9.140625" style="110"/>
    <col min="13314" max="13314" width="4.28515625" style="110" customWidth="1"/>
    <col min="13315" max="13315" width="31.42578125" style="110" bestFit="1" customWidth="1"/>
    <col min="13316" max="13320" width="0" style="110" hidden="1" customWidth="1"/>
    <col min="13321" max="13321" width="9.85546875" style="110" customWidth="1"/>
    <col min="13322" max="13326" width="8.42578125" style="110" customWidth="1"/>
    <col min="13327" max="13327" width="7.28515625" style="110" customWidth="1"/>
    <col min="13328" max="13569" width="9.140625" style="110"/>
    <col min="13570" max="13570" width="4.28515625" style="110" customWidth="1"/>
    <col min="13571" max="13571" width="31.42578125" style="110" bestFit="1" customWidth="1"/>
    <col min="13572" max="13576" width="0" style="110" hidden="1" customWidth="1"/>
    <col min="13577" max="13577" width="9.85546875" style="110" customWidth="1"/>
    <col min="13578" max="13582" width="8.42578125" style="110" customWidth="1"/>
    <col min="13583" max="13583" width="7.28515625" style="110" customWidth="1"/>
    <col min="13584" max="13825" width="9.140625" style="110"/>
    <col min="13826" max="13826" width="4.28515625" style="110" customWidth="1"/>
    <col min="13827" max="13827" width="31.42578125" style="110" bestFit="1" customWidth="1"/>
    <col min="13828" max="13832" width="0" style="110" hidden="1" customWidth="1"/>
    <col min="13833" max="13833" width="9.85546875" style="110" customWidth="1"/>
    <col min="13834" max="13838" width="8.42578125" style="110" customWidth="1"/>
    <col min="13839" max="13839" width="7.28515625" style="110" customWidth="1"/>
    <col min="13840" max="14081" width="9.140625" style="110"/>
    <col min="14082" max="14082" width="4.28515625" style="110" customWidth="1"/>
    <col min="14083" max="14083" width="31.42578125" style="110" bestFit="1" customWidth="1"/>
    <col min="14084" max="14088" width="0" style="110" hidden="1" customWidth="1"/>
    <col min="14089" max="14089" width="9.85546875" style="110" customWidth="1"/>
    <col min="14090" max="14094" width="8.42578125" style="110" customWidth="1"/>
    <col min="14095" max="14095" width="7.28515625" style="110" customWidth="1"/>
    <col min="14096" max="14337" width="9.140625" style="110"/>
    <col min="14338" max="14338" width="4.28515625" style="110" customWidth="1"/>
    <col min="14339" max="14339" width="31.42578125" style="110" bestFit="1" customWidth="1"/>
    <col min="14340" max="14344" width="0" style="110" hidden="1" customWidth="1"/>
    <col min="14345" max="14345" width="9.85546875" style="110" customWidth="1"/>
    <col min="14346" max="14350" width="8.42578125" style="110" customWidth="1"/>
    <col min="14351" max="14351" width="7.28515625" style="110" customWidth="1"/>
    <col min="14352" max="14593" width="9.140625" style="110"/>
    <col min="14594" max="14594" width="4.28515625" style="110" customWidth="1"/>
    <col min="14595" max="14595" width="31.42578125" style="110" bestFit="1" customWidth="1"/>
    <col min="14596" max="14600" width="0" style="110" hidden="1" customWidth="1"/>
    <col min="14601" max="14601" width="9.85546875" style="110" customWidth="1"/>
    <col min="14602" max="14606" width="8.42578125" style="110" customWidth="1"/>
    <col min="14607" max="14607" width="7.28515625" style="110" customWidth="1"/>
    <col min="14608" max="14849" width="9.140625" style="110"/>
    <col min="14850" max="14850" width="4.28515625" style="110" customWidth="1"/>
    <col min="14851" max="14851" width="31.42578125" style="110" bestFit="1" customWidth="1"/>
    <col min="14852" max="14856" width="0" style="110" hidden="1" customWidth="1"/>
    <col min="14857" max="14857" width="9.85546875" style="110" customWidth="1"/>
    <col min="14858" max="14862" width="8.42578125" style="110" customWidth="1"/>
    <col min="14863" max="14863" width="7.28515625" style="110" customWidth="1"/>
    <col min="14864" max="15105" width="9.140625" style="110"/>
    <col min="15106" max="15106" width="4.28515625" style="110" customWidth="1"/>
    <col min="15107" max="15107" width="31.42578125" style="110" bestFit="1" customWidth="1"/>
    <col min="15108" max="15112" width="0" style="110" hidden="1" customWidth="1"/>
    <col min="15113" max="15113" width="9.85546875" style="110" customWidth="1"/>
    <col min="15114" max="15118" width="8.42578125" style="110" customWidth="1"/>
    <col min="15119" max="15119" width="7.28515625" style="110" customWidth="1"/>
    <col min="15120" max="15361" width="9.140625" style="110"/>
    <col min="15362" max="15362" width="4.28515625" style="110" customWidth="1"/>
    <col min="15363" max="15363" width="31.42578125" style="110" bestFit="1" customWidth="1"/>
    <col min="15364" max="15368" width="0" style="110" hidden="1" customWidth="1"/>
    <col min="15369" max="15369" width="9.85546875" style="110" customWidth="1"/>
    <col min="15370" max="15374" width="8.42578125" style="110" customWidth="1"/>
    <col min="15375" max="15375" width="7.28515625" style="110" customWidth="1"/>
    <col min="15376" max="15617" width="9.140625" style="110"/>
    <col min="15618" max="15618" width="4.28515625" style="110" customWidth="1"/>
    <col min="15619" max="15619" width="31.42578125" style="110" bestFit="1" customWidth="1"/>
    <col min="15620" max="15624" width="0" style="110" hidden="1" customWidth="1"/>
    <col min="15625" max="15625" width="9.85546875" style="110" customWidth="1"/>
    <col min="15626" max="15630" width="8.42578125" style="110" customWidth="1"/>
    <col min="15631" max="15631" width="7.28515625" style="110" customWidth="1"/>
    <col min="15632" max="15873" width="9.140625" style="110"/>
    <col min="15874" max="15874" width="4.28515625" style="110" customWidth="1"/>
    <col min="15875" max="15875" width="31.42578125" style="110" bestFit="1" customWidth="1"/>
    <col min="15876" max="15880" width="0" style="110" hidden="1" customWidth="1"/>
    <col min="15881" max="15881" width="9.85546875" style="110" customWidth="1"/>
    <col min="15882" max="15886" width="8.42578125" style="110" customWidth="1"/>
    <col min="15887" max="15887" width="7.28515625" style="110" customWidth="1"/>
    <col min="15888" max="16129" width="9.140625" style="110"/>
    <col min="16130" max="16130" width="4.28515625" style="110" customWidth="1"/>
    <col min="16131" max="16131" width="31.42578125" style="110" bestFit="1" customWidth="1"/>
    <col min="16132" max="16136" width="0" style="110" hidden="1" customWidth="1"/>
    <col min="16137" max="16137" width="9.85546875" style="110" customWidth="1"/>
    <col min="16138" max="16142" width="8.42578125" style="110" customWidth="1"/>
    <col min="16143" max="16143" width="7.28515625" style="110" customWidth="1"/>
    <col min="16144" max="16384" width="9.140625" style="110"/>
  </cols>
  <sheetData>
    <row r="1" spans="1:15" s="1" customFormat="1" ht="19.5" x14ac:dyDescent="0.3">
      <c r="A1" s="87"/>
      <c r="B1" s="87"/>
      <c r="G1" s="2"/>
      <c r="H1" s="88"/>
      <c r="I1" s="88"/>
      <c r="J1" s="89"/>
      <c r="K1" s="89"/>
      <c r="L1" s="89"/>
      <c r="M1" s="89"/>
      <c r="N1" s="89"/>
      <c r="O1" s="3"/>
    </row>
    <row r="2" spans="1:15" s="1" customFormat="1" ht="18.75" x14ac:dyDescent="0.3">
      <c r="A2" s="90"/>
      <c r="B2" s="91"/>
      <c r="G2" s="2"/>
      <c r="H2" s="92" t="s">
        <v>0</v>
      </c>
      <c r="I2" s="92"/>
      <c r="J2" s="93"/>
      <c r="K2" s="93"/>
      <c r="L2" s="93"/>
      <c r="M2" s="93"/>
      <c r="N2" s="93"/>
      <c r="O2" s="4"/>
    </row>
    <row r="3" spans="1:15" ht="15.75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5.7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6" spans="1:15" s="5" customFormat="1" ht="16.5" x14ac:dyDescent="0.25">
      <c r="A6" s="96" t="s">
        <v>1</v>
      </c>
      <c r="B6" s="98" t="s">
        <v>16</v>
      </c>
      <c r="C6" s="99" t="s">
        <v>2</v>
      </c>
      <c r="D6" s="100" t="s">
        <v>3</v>
      </c>
      <c r="E6" s="100"/>
      <c r="F6" s="100"/>
      <c r="G6" s="101" t="s">
        <v>4</v>
      </c>
      <c r="H6" s="81" t="s">
        <v>13</v>
      </c>
      <c r="I6" s="82"/>
      <c r="J6" s="83"/>
      <c r="K6" s="83"/>
      <c r="L6" s="83"/>
      <c r="M6" s="83"/>
      <c r="N6" s="84"/>
      <c r="O6" s="85" t="s">
        <v>5</v>
      </c>
    </row>
    <row r="7" spans="1:15" s="9" customFormat="1" ht="99" x14ac:dyDescent="0.25">
      <c r="A7" s="97"/>
      <c r="B7" s="97"/>
      <c r="C7" s="99"/>
      <c r="D7" s="6" t="s">
        <v>6</v>
      </c>
      <c r="E7" s="6" t="s">
        <v>7</v>
      </c>
      <c r="F7" s="6" t="s">
        <v>8</v>
      </c>
      <c r="G7" s="102"/>
      <c r="H7" s="7" t="s">
        <v>2</v>
      </c>
      <c r="I7" s="7" t="s">
        <v>76</v>
      </c>
      <c r="J7" s="8" t="s">
        <v>14</v>
      </c>
      <c r="K7" s="8" t="s">
        <v>9</v>
      </c>
      <c r="L7" s="8" t="s">
        <v>10</v>
      </c>
      <c r="M7" s="8" t="s">
        <v>11</v>
      </c>
      <c r="N7" s="8" t="s">
        <v>15</v>
      </c>
      <c r="O7" s="86"/>
    </row>
    <row r="8" spans="1:15" s="11" customFormat="1" ht="15.75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3</v>
      </c>
      <c r="I8" s="10"/>
      <c r="J8" s="10">
        <v>4</v>
      </c>
      <c r="K8" s="10">
        <v>5</v>
      </c>
      <c r="L8" s="10">
        <v>6</v>
      </c>
      <c r="M8" s="10">
        <v>7</v>
      </c>
      <c r="N8" s="10">
        <v>8</v>
      </c>
      <c r="O8" s="10">
        <v>9</v>
      </c>
    </row>
    <row r="9" spans="1:15" s="11" customFormat="1" ht="18.75" x14ac:dyDescent="0.25">
      <c r="A9" s="12">
        <v>1</v>
      </c>
      <c r="B9" s="64" t="s">
        <v>94</v>
      </c>
      <c r="C9" s="13">
        <f>SUM(D9:F9)</f>
        <v>2360</v>
      </c>
      <c r="D9" s="13">
        <v>1777</v>
      </c>
      <c r="E9" s="13">
        <v>207</v>
      </c>
      <c r="F9" s="13">
        <v>376</v>
      </c>
      <c r="G9" s="14">
        <v>1975</v>
      </c>
      <c r="H9" s="66">
        <v>337</v>
      </c>
      <c r="I9" s="66">
        <v>90</v>
      </c>
      <c r="J9" s="66">
        <v>25</v>
      </c>
      <c r="K9" s="66">
        <v>48</v>
      </c>
      <c r="L9" s="66">
        <v>48</v>
      </c>
      <c r="M9" s="66">
        <v>126</v>
      </c>
      <c r="N9" s="66"/>
      <c r="O9" s="15"/>
    </row>
    <row r="10" spans="1:15" s="11" customFormat="1" ht="18.75" x14ac:dyDescent="0.25">
      <c r="A10" s="12">
        <v>2</v>
      </c>
      <c r="B10" s="64" t="s">
        <v>95</v>
      </c>
      <c r="C10" s="13">
        <f t="shared" ref="C10:C19" si="0">SUM(D10:F10)</f>
        <v>2114</v>
      </c>
      <c r="D10" s="13">
        <v>1996</v>
      </c>
      <c r="E10" s="13">
        <v>28</v>
      </c>
      <c r="F10" s="13">
        <v>90</v>
      </c>
      <c r="G10" s="14">
        <v>2658</v>
      </c>
      <c r="H10" s="66">
        <v>337</v>
      </c>
      <c r="I10" s="66">
        <v>81</v>
      </c>
      <c r="J10" s="66">
        <v>48</v>
      </c>
      <c r="K10" s="66">
        <v>44</v>
      </c>
      <c r="L10" s="66">
        <v>48</v>
      </c>
      <c r="M10" s="66">
        <v>94</v>
      </c>
      <c r="N10" s="66">
        <v>22</v>
      </c>
      <c r="O10" s="15"/>
    </row>
    <row r="11" spans="1:15" s="11" customFormat="1" ht="18.75" x14ac:dyDescent="0.25">
      <c r="A11" s="12">
        <v>3</v>
      </c>
      <c r="B11" s="64" t="s">
        <v>89</v>
      </c>
      <c r="C11" s="13">
        <f t="shared" si="0"/>
        <v>2200</v>
      </c>
      <c r="D11" s="13">
        <v>1889</v>
      </c>
      <c r="E11" s="13">
        <v>127</v>
      </c>
      <c r="F11" s="13">
        <v>184</v>
      </c>
      <c r="G11" s="14">
        <v>2790</v>
      </c>
      <c r="H11" s="66">
        <v>361</v>
      </c>
      <c r="I11" s="66">
        <v>90</v>
      </c>
      <c r="J11" s="66">
        <v>36</v>
      </c>
      <c r="K11" s="66">
        <v>43</v>
      </c>
      <c r="L11" s="66">
        <v>60</v>
      </c>
      <c r="M11" s="66">
        <v>110</v>
      </c>
      <c r="N11" s="66">
        <v>22</v>
      </c>
      <c r="O11" s="15"/>
    </row>
    <row r="12" spans="1:15" s="11" customFormat="1" ht="18.75" x14ac:dyDescent="0.25">
      <c r="A12" s="12">
        <v>4</v>
      </c>
      <c r="B12" s="64" t="s">
        <v>90</v>
      </c>
      <c r="C12" s="13">
        <f t="shared" si="0"/>
        <v>2594</v>
      </c>
      <c r="D12" s="13">
        <v>2099</v>
      </c>
      <c r="E12" s="13">
        <v>140</v>
      </c>
      <c r="F12" s="13">
        <v>355</v>
      </c>
      <c r="G12" s="14">
        <v>3716</v>
      </c>
      <c r="H12" s="66">
        <v>427</v>
      </c>
      <c r="I12" s="66">
        <v>102</v>
      </c>
      <c r="J12" s="66">
        <v>21</v>
      </c>
      <c r="K12" s="66">
        <v>42</v>
      </c>
      <c r="L12" s="66">
        <v>46</v>
      </c>
      <c r="M12" s="66">
        <v>132</v>
      </c>
      <c r="N12" s="66">
        <v>84</v>
      </c>
      <c r="O12" s="15"/>
    </row>
    <row r="13" spans="1:15" s="19" customFormat="1" ht="18.75" x14ac:dyDescent="0.25">
      <c r="A13" s="12">
        <v>5</v>
      </c>
      <c r="B13" s="64" t="s">
        <v>96</v>
      </c>
      <c r="C13" s="13">
        <f t="shared" si="0"/>
        <v>1171</v>
      </c>
      <c r="D13" s="16">
        <v>789</v>
      </c>
      <c r="E13" s="16">
        <v>80</v>
      </c>
      <c r="F13" s="111">
        <v>302</v>
      </c>
      <c r="G13" s="22">
        <v>2918</v>
      </c>
      <c r="H13" s="66">
        <v>490</v>
      </c>
      <c r="I13" s="66">
        <v>100</v>
      </c>
      <c r="J13" s="68">
        <v>28</v>
      </c>
      <c r="K13" s="68">
        <v>101</v>
      </c>
      <c r="L13" s="69">
        <v>90</v>
      </c>
      <c r="M13" s="69">
        <v>150</v>
      </c>
      <c r="N13" s="69">
        <v>21</v>
      </c>
      <c r="O13" s="17"/>
    </row>
    <row r="14" spans="1:15" s="19" customFormat="1" ht="18.75" x14ac:dyDescent="0.25">
      <c r="A14" s="12">
        <v>6</v>
      </c>
      <c r="B14" s="64" t="s">
        <v>97</v>
      </c>
      <c r="C14" s="13">
        <f t="shared" si="0"/>
        <v>4133</v>
      </c>
      <c r="D14" s="16">
        <v>3170</v>
      </c>
      <c r="E14" s="16">
        <v>255</v>
      </c>
      <c r="F14" s="17">
        <v>708</v>
      </c>
      <c r="G14" s="18">
        <v>4618</v>
      </c>
      <c r="H14" s="66">
        <v>464</v>
      </c>
      <c r="I14" s="66">
        <v>100</v>
      </c>
      <c r="J14" s="68">
        <v>120</v>
      </c>
      <c r="K14" s="68">
        <v>46</v>
      </c>
      <c r="L14" s="69">
        <v>45</v>
      </c>
      <c r="M14" s="69">
        <v>126</v>
      </c>
      <c r="N14" s="69">
        <v>27</v>
      </c>
      <c r="O14" s="17"/>
    </row>
    <row r="15" spans="1:15" s="19" customFormat="1" ht="18.75" x14ac:dyDescent="0.25">
      <c r="A15" s="12">
        <v>7</v>
      </c>
      <c r="B15" s="64" t="s">
        <v>98</v>
      </c>
      <c r="C15" s="13">
        <f t="shared" si="0"/>
        <v>2496</v>
      </c>
      <c r="D15" s="20">
        <v>2284</v>
      </c>
      <c r="E15" s="20">
        <v>9</v>
      </c>
      <c r="F15" s="21">
        <v>203</v>
      </c>
      <c r="G15" s="22">
        <v>3966</v>
      </c>
      <c r="H15" s="66">
        <v>489</v>
      </c>
      <c r="I15" s="66">
        <v>136</v>
      </c>
      <c r="J15" s="68">
        <v>33</v>
      </c>
      <c r="K15" s="68">
        <v>54</v>
      </c>
      <c r="L15" s="69">
        <v>53</v>
      </c>
      <c r="M15" s="69">
        <v>100</v>
      </c>
      <c r="N15" s="69">
        <v>113</v>
      </c>
      <c r="O15" s="23"/>
    </row>
    <row r="16" spans="1:15" s="19" customFormat="1" ht="18.75" x14ac:dyDescent="0.25">
      <c r="A16" s="12">
        <v>8</v>
      </c>
      <c r="B16" s="64" t="s">
        <v>99</v>
      </c>
      <c r="C16" s="13">
        <f t="shared" si="0"/>
        <v>2089</v>
      </c>
      <c r="D16" s="20">
        <v>1913</v>
      </c>
      <c r="E16" s="20">
        <v>41</v>
      </c>
      <c r="F16" s="24">
        <v>135</v>
      </c>
      <c r="G16" s="25">
        <v>3311</v>
      </c>
      <c r="H16" s="66">
        <v>327</v>
      </c>
      <c r="I16" s="66">
        <v>70</v>
      </c>
      <c r="J16" s="69">
        <v>25</v>
      </c>
      <c r="K16" s="69">
        <v>47</v>
      </c>
      <c r="L16" s="69">
        <v>50</v>
      </c>
      <c r="M16" s="69">
        <v>100</v>
      </c>
      <c r="N16" s="69">
        <v>35</v>
      </c>
      <c r="O16" s="17"/>
    </row>
    <row r="17" spans="1:15" s="19" customFormat="1" ht="31.5" x14ac:dyDescent="0.25">
      <c r="A17" s="12">
        <v>9</v>
      </c>
      <c r="B17" s="65" t="s">
        <v>100</v>
      </c>
      <c r="C17" s="13">
        <f t="shared" si="0"/>
        <v>0</v>
      </c>
      <c r="D17" s="20"/>
      <c r="E17" s="20"/>
      <c r="F17" s="24"/>
      <c r="G17" s="25">
        <v>313</v>
      </c>
      <c r="H17" s="66">
        <v>724</v>
      </c>
      <c r="I17" s="66">
        <v>211</v>
      </c>
      <c r="J17" s="69">
        <v>132</v>
      </c>
      <c r="K17" s="69">
        <v>102</v>
      </c>
      <c r="L17" s="69">
        <v>91</v>
      </c>
      <c r="M17" s="69">
        <v>140</v>
      </c>
      <c r="N17" s="69">
        <v>48</v>
      </c>
      <c r="O17" s="17"/>
    </row>
    <row r="18" spans="1:15" s="19" customFormat="1" ht="18.75" x14ac:dyDescent="0.25">
      <c r="A18" s="12">
        <v>10</v>
      </c>
      <c r="B18" s="64" t="s">
        <v>92</v>
      </c>
      <c r="C18" s="13">
        <f t="shared" si="0"/>
        <v>0</v>
      </c>
      <c r="D18" s="20"/>
      <c r="E18" s="20"/>
      <c r="F18" s="24"/>
      <c r="G18" s="25">
        <v>977</v>
      </c>
      <c r="H18" s="66">
        <v>182</v>
      </c>
      <c r="I18" s="66">
        <v>34</v>
      </c>
      <c r="J18" s="69">
        <v>41</v>
      </c>
      <c r="K18" s="69">
        <v>15</v>
      </c>
      <c r="L18" s="69">
        <v>24</v>
      </c>
      <c r="M18" s="69">
        <v>25</v>
      </c>
      <c r="N18" s="69">
        <v>43</v>
      </c>
      <c r="O18" s="17"/>
    </row>
    <row r="19" spans="1:15" s="19" customFormat="1" ht="18.75" x14ac:dyDescent="0.25">
      <c r="A19" s="12">
        <v>11</v>
      </c>
      <c r="B19" s="64" t="s">
        <v>93</v>
      </c>
      <c r="C19" s="13">
        <f t="shared" si="0"/>
        <v>14914</v>
      </c>
      <c r="D19" s="20">
        <v>1520</v>
      </c>
      <c r="E19" s="20">
        <v>13394</v>
      </c>
      <c r="F19" s="24"/>
      <c r="G19" s="25">
        <v>1298</v>
      </c>
      <c r="H19" s="66">
        <v>65</v>
      </c>
      <c r="I19" s="66">
        <v>20</v>
      </c>
      <c r="J19" s="69">
        <v>8</v>
      </c>
      <c r="K19" s="69">
        <v>15</v>
      </c>
      <c r="L19" s="69">
        <v>10</v>
      </c>
      <c r="M19" s="69">
        <v>11</v>
      </c>
      <c r="N19" s="69">
        <v>1</v>
      </c>
      <c r="O19" s="17"/>
    </row>
    <row r="20" spans="1:15" s="28" customFormat="1" ht="18.75" x14ac:dyDescent="0.25">
      <c r="A20" s="79" t="s">
        <v>12</v>
      </c>
      <c r="B20" s="80"/>
      <c r="C20" s="26">
        <f t="shared" ref="C20:H20" si="1">SUM(C9:C19)</f>
        <v>34071</v>
      </c>
      <c r="D20" s="26">
        <f t="shared" si="1"/>
        <v>17437</v>
      </c>
      <c r="E20" s="26">
        <f t="shared" si="1"/>
        <v>14281</v>
      </c>
      <c r="F20" s="26">
        <f t="shared" si="1"/>
        <v>2353</v>
      </c>
      <c r="G20" s="26">
        <f t="shared" si="1"/>
        <v>28540</v>
      </c>
      <c r="H20" s="67">
        <f t="shared" si="1"/>
        <v>4203</v>
      </c>
      <c r="I20" s="67">
        <f t="shared" ref="I20:N20" si="2">SUM(I9:I19)</f>
        <v>1034</v>
      </c>
      <c r="J20" s="67">
        <f t="shared" si="2"/>
        <v>517</v>
      </c>
      <c r="K20" s="67">
        <f t="shared" si="2"/>
        <v>557</v>
      </c>
      <c r="L20" s="67">
        <f t="shared" si="2"/>
        <v>565</v>
      </c>
      <c r="M20" s="67">
        <f t="shared" si="2"/>
        <v>1114</v>
      </c>
      <c r="N20" s="67">
        <f t="shared" si="2"/>
        <v>416</v>
      </c>
      <c r="O20" s="27"/>
    </row>
    <row r="21" spans="1:15" x14ac:dyDescent="0.25">
      <c r="B21" s="29"/>
      <c r="C21" s="29"/>
    </row>
    <row r="27" spans="1:15" ht="18.75" x14ac:dyDescent="0.3">
      <c r="A27" s="87"/>
      <c r="B27" s="87"/>
      <c r="C27" s="87"/>
      <c r="D27" s="87"/>
      <c r="E27" s="87"/>
      <c r="F27" s="87"/>
      <c r="G27" s="87"/>
      <c r="H27" s="87"/>
    </row>
  </sheetData>
  <mergeCells count="14">
    <mergeCell ref="A27:H27"/>
    <mergeCell ref="A20:B20"/>
    <mergeCell ref="H6:N6"/>
    <mergeCell ref="O6:O7"/>
    <mergeCell ref="A1:B1"/>
    <mergeCell ref="H1:N1"/>
    <mergeCell ref="A2:B2"/>
    <mergeCell ref="H2:N2"/>
    <mergeCell ref="A3:O3"/>
    <mergeCell ref="A6:A7"/>
    <mergeCell ref="B6:B7"/>
    <mergeCell ref="C6:C7"/>
    <mergeCell ref="D6:F6"/>
    <mergeCell ref="G6:G7"/>
  </mergeCells>
  <pageMargins left="0.35" right="0.2" top="0.71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6"/>
  <sheetViews>
    <sheetView tabSelected="1" view="pageBreakPreview" zoomScale="60" zoomScaleNormal="100" workbookViewId="0">
      <selection activeCell="C65" sqref="C65"/>
    </sheetView>
  </sheetViews>
  <sheetFormatPr defaultRowHeight="15" x14ac:dyDescent="0.2"/>
  <cols>
    <col min="1" max="1" width="56.42578125" style="36" customWidth="1"/>
    <col min="2" max="2" width="13.140625" style="36" customWidth="1"/>
    <col min="3" max="3" width="12.5703125" style="36" customWidth="1"/>
    <col min="4" max="4" width="13.85546875" style="36" customWidth="1"/>
    <col min="5" max="5" width="9.140625" style="36"/>
    <col min="6" max="6" width="12.42578125" style="36" customWidth="1"/>
    <col min="7" max="256" width="9.140625" style="36"/>
    <col min="257" max="257" width="56.42578125" style="36" customWidth="1"/>
    <col min="258" max="258" width="13.140625" style="36" customWidth="1"/>
    <col min="259" max="259" width="12.5703125" style="36" customWidth="1"/>
    <col min="260" max="260" width="13.85546875" style="36" customWidth="1"/>
    <col min="261" max="512" width="9.140625" style="36"/>
    <col min="513" max="513" width="56.42578125" style="36" customWidth="1"/>
    <col min="514" max="514" width="13.140625" style="36" customWidth="1"/>
    <col min="515" max="515" width="12.5703125" style="36" customWidth="1"/>
    <col min="516" max="516" width="13.85546875" style="36" customWidth="1"/>
    <col min="517" max="768" width="9.140625" style="36"/>
    <col min="769" max="769" width="56.42578125" style="36" customWidth="1"/>
    <col min="770" max="770" width="13.140625" style="36" customWidth="1"/>
    <col min="771" max="771" width="12.5703125" style="36" customWidth="1"/>
    <col min="772" max="772" width="13.85546875" style="36" customWidth="1"/>
    <col min="773" max="1024" width="9.140625" style="36"/>
    <col min="1025" max="1025" width="56.42578125" style="36" customWidth="1"/>
    <col min="1026" max="1026" width="13.140625" style="36" customWidth="1"/>
    <col min="1027" max="1027" width="12.5703125" style="36" customWidth="1"/>
    <col min="1028" max="1028" width="13.85546875" style="36" customWidth="1"/>
    <col min="1029" max="1280" width="9.140625" style="36"/>
    <col min="1281" max="1281" width="56.42578125" style="36" customWidth="1"/>
    <col min="1282" max="1282" width="13.140625" style="36" customWidth="1"/>
    <col min="1283" max="1283" width="12.5703125" style="36" customWidth="1"/>
    <col min="1284" max="1284" width="13.85546875" style="36" customWidth="1"/>
    <col min="1285" max="1536" width="9.140625" style="36"/>
    <col min="1537" max="1537" width="56.42578125" style="36" customWidth="1"/>
    <col min="1538" max="1538" width="13.140625" style="36" customWidth="1"/>
    <col min="1539" max="1539" width="12.5703125" style="36" customWidth="1"/>
    <col min="1540" max="1540" width="13.85546875" style="36" customWidth="1"/>
    <col min="1541" max="1792" width="9.140625" style="36"/>
    <col min="1793" max="1793" width="56.42578125" style="36" customWidth="1"/>
    <col min="1794" max="1794" width="13.140625" style="36" customWidth="1"/>
    <col min="1795" max="1795" width="12.5703125" style="36" customWidth="1"/>
    <col min="1796" max="1796" width="13.85546875" style="36" customWidth="1"/>
    <col min="1797" max="2048" width="9.140625" style="36"/>
    <col min="2049" max="2049" width="56.42578125" style="36" customWidth="1"/>
    <col min="2050" max="2050" width="13.140625" style="36" customWidth="1"/>
    <col min="2051" max="2051" width="12.5703125" style="36" customWidth="1"/>
    <col min="2052" max="2052" width="13.85546875" style="36" customWidth="1"/>
    <col min="2053" max="2304" width="9.140625" style="36"/>
    <col min="2305" max="2305" width="56.42578125" style="36" customWidth="1"/>
    <col min="2306" max="2306" width="13.140625" style="36" customWidth="1"/>
    <col min="2307" max="2307" width="12.5703125" style="36" customWidth="1"/>
    <col min="2308" max="2308" width="13.85546875" style="36" customWidth="1"/>
    <col min="2309" max="2560" width="9.140625" style="36"/>
    <col min="2561" max="2561" width="56.42578125" style="36" customWidth="1"/>
    <col min="2562" max="2562" width="13.140625" style="36" customWidth="1"/>
    <col min="2563" max="2563" width="12.5703125" style="36" customWidth="1"/>
    <col min="2564" max="2564" width="13.85546875" style="36" customWidth="1"/>
    <col min="2565" max="2816" width="9.140625" style="36"/>
    <col min="2817" max="2817" width="56.42578125" style="36" customWidth="1"/>
    <col min="2818" max="2818" width="13.140625" style="36" customWidth="1"/>
    <col min="2819" max="2819" width="12.5703125" style="36" customWidth="1"/>
    <col min="2820" max="2820" width="13.85546875" style="36" customWidth="1"/>
    <col min="2821" max="3072" width="9.140625" style="36"/>
    <col min="3073" max="3073" width="56.42578125" style="36" customWidth="1"/>
    <col min="3074" max="3074" width="13.140625" style="36" customWidth="1"/>
    <col min="3075" max="3075" width="12.5703125" style="36" customWidth="1"/>
    <col min="3076" max="3076" width="13.85546875" style="36" customWidth="1"/>
    <col min="3077" max="3328" width="9.140625" style="36"/>
    <col min="3329" max="3329" width="56.42578125" style="36" customWidth="1"/>
    <col min="3330" max="3330" width="13.140625" style="36" customWidth="1"/>
    <col min="3331" max="3331" width="12.5703125" style="36" customWidth="1"/>
    <col min="3332" max="3332" width="13.85546875" style="36" customWidth="1"/>
    <col min="3333" max="3584" width="9.140625" style="36"/>
    <col min="3585" max="3585" width="56.42578125" style="36" customWidth="1"/>
    <col min="3586" max="3586" width="13.140625" style="36" customWidth="1"/>
    <col min="3587" max="3587" width="12.5703125" style="36" customWidth="1"/>
    <col min="3588" max="3588" width="13.85546875" style="36" customWidth="1"/>
    <col min="3589" max="3840" width="9.140625" style="36"/>
    <col min="3841" max="3841" width="56.42578125" style="36" customWidth="1"/>
    <col min="3842" max="3842" width="13.140625" style="36" customWidth="1"/>
    <col min="3843" max="3843" width="12.5703125" style="36" customWidth="1"/>
    <col min="3844" max="3844" width="13.85546875" style="36" customWidth="1"/>
    <col min="3845" max="4096" width="9.140625" style="36"/>
    <col min="4097" max="4097" width="56.42578125" style="36" customWidth="1"/>
    <col min="4098" max="4098" width="13.140625" style="36" customWidth="1"/>
    <col min="4099" max="4099" width="12.5703125" style="36" customWidth="1"/>
    <col min="4100" max="4100" width="13.85546875" style="36" customWidth="1"/>
    <col min="4101" max="4352" width="9.140625" style="36"/>
    <col min="4353" max="4353" width="56.42578125" style="36" customWidth="1"/>
    <col min="4354" max="4354" width="13.140625" style="36" customWidth="1"/>
    <col min="4355" max="4355" width="12.5703125" style="36" customWidth="1"/>
    <col min="4356" max="4356" width="13.85546875" style="36" customWidth="1"/>
    <col min="4357" max="4608" width="9.140625" style="36"/>
    <col min="4609" max="4609" width="56.42578125" style="36" customWidth="1"/>
    <col min="4610" max="4610" width="13.140625" style="36" customWidth="1"/>
    <col min="4611" max="4611" width="12.5703125" style="36" customWidth="1"/>
    <col min="4612" max="4612" width="13.85546875" style="36" customWidth="1"/>
    <col min="4613" max="4864" width="9.140625" style="36"/>
    <col min="4865" max="4865" width="56.42578125" style="36" customWidth="1"/>
    <col min="4866" max="4866" width="13.140625" style="36" customWidth="1"/>
    <col min="4867" max="4867" width="12.5703125" style="36" customWidth="1"/>
    <col min="4868" max="4868" width="13.85546875" style="36" customWidth="1"/>
    <col min="4869" max="5120" width="9.140625" style="36"/>
    <col min="5121" max="5121" width="56.42578125" style="36" customWidth="1"/>
    <col min="5122" max="5122" width="13.140625" style="36" customWidth="1"/>
    <col min="5123" max="5123" width="12.5703125" style="36" customWidth="1"/>
    <col min="5124" max="5124" width="13.85546875" style="36" customWidth="1"/>
    <col min="5125" max="5376" width="9.140625" style="36"/>
    <col min="5377" max="5377" width="56.42578125" style="36" customWidth="1"/>
    <col min="5378" max="5378" width="13.140625" style="36" customWidth="1"/>
    <col min="5379" max="5379" width="12.5703125" style="36" customWidth="1"/>
    <col min="5380" max="5380" width="13.85546875" style="36" customWidth="1"/>
    <col min="5381" max="5632" width="9.140625" style="36"/>
    <col min="5633" max="5633" width="56.42578125" style="36" customWidth="1"/>
    <col min="5634" max="5634" width="13.140625" style="36" customWidth="1"/>
    <col min="5635" max="5635" width="12.5703125" style="36" customWidth="1"/>
    <col min="5636" max="5636" width="13.85546875" style="36" customWidth="1"/>
    <col min="5637" max="5888" width="9.140625" style="36"/>
    <col min="5889" max="5889" width="56.42578125" style="36" customWidth="1"/>
    <col min="5890" max="5890" width="13.140625" style="36" customWidth="1"/>
    <col min="5891" max="5891" width="12.5703125" style="36" customWidth="1"/>
    <col min="5892" max="5892" width="13.85546875" style="36" customWidth="1"/>
    <col min="5893" max="6144" width="9.140625" style="36"/>
    <col min="6145" max="6145" width="56.42578125" style="36" customWidth="1"/>
    <col min="6146" max="6146" width="13.140625" style="36" customWidth="1"/>
    <col min="6147" max="6147" width="12.5703125" style="36" customWidth="1"/>
    <col min="6148" max="6148" width="13.85546875" style="36" customWidth="1"/>
    <col min="6149" max="6400" width="9.140625" style="36"/>
    <col min="6401" max="6401" width="56.42578125" style="36" customWidth="1"/>
    <col min="6402" max="6402" width="13.140625" style="36" customWidth="1"/>
    <col min="6403" max="6403" width="12.5703125" style="36" customWidth="1"/>
    <col min="6404" max="6404" width="13.85546875" style="36" customWidth="1"/>
    <col min="6405" max="6656" width="9.140625" style="36"/>
    <col min="6657" max="6657" width="56.42578125" style="36" customWidth="1"/>
    <col min="6658" max="6658" width="13.140625" style="36" customWidth="1"/>
    <col min="6659" max="6659" width="12.5703125" style="36" customWidth="1"/>
    <col min="6660" max="6660" width="13.85546875" style="36" customWidth="1"/>
    <col min="6661" max="6912" width="9.140625" style="36"/>
    <col min="6913" max="6913" width="56.42578125" style="36" customWidth="1"/>
    <col min="6914" max="6914" width="13.140625" style="36" customWidth="1"/>
    <col min="6915" max="6915" width="12.5703125" style="36" customWidth="1"/>
    <col min="6916" max="6916" width="13.85546875" style="36" customWidth="1"/>
    <col min="6917" max="7168" width="9.140625" style="36"/>
    <col min="7169" max="7169" width="56.42578125" style="36" customWidth="1"/>
    <col min="7170" max="7170" width="13.140625" style="36" customWidth="1"/>
    <col min="7171" max="7171" width="12.5703125" style="36" customWidth="1"/>
    <col min="7172" max="7172" width="13.85546875" style="36" customWidth="1"/>
    <col min="7173" max="7424" width="9.140625" style="36"/>
    <col min="7425" max="7425" width="56.42578125" style="36" customWidth="1"/>
    <col min="7426" max="7426" width="13.140625" style="36" customWidth="1"/>
    <col min="7427" max="7427" width="12.5703125" style="36" customWidth="1"/>
    <col min="7428" max="7428" width="13.85546875" style="36" customWidth="1"/>
    <col min="7429" max="7680" width="9.140625" style="36"/>
    <col min="7681" max="7681" width="56.42578125" style="36" customWidth="1"/>
    <col min="7682" max="7682" width="13.140625" style="36" customWidth="1"/>
    <col min="7683" max="7683" width="12.5703125" style="36" customWidth="1"/>
    <col min="7684" max="7684" width="13.85546875" style="36" customWidth="1"/>
    <col min="7685" max="7936" width="9.140625" style="36"/>
    <col min="7937" max="7937" width="56.42578125" style="36" customWidth="1"/>
    <col min="7938" max="7938" width="13.140625" style="36" customWidth="1"/>
    <col min="7939" max="7939" width="12.5703125" style="36" customWidth="1"/>
    <col min="7940" max="7940" width="13.85546875" style="36" customWidth="1"/>
    <col min="7941" max="8192" width="9.140625" style="36"/>
    <col min="8193" max="8193" width="56.42578125" style="36" customWidth="1"/>
    <col min="8194" max="8194" width="13.140625" style="36" customWidth="1"/>
    <col min="8195" max="8195" width="12.5703125" style="36" customWidth="1"/>
    <col min="8196" max="8196" width="13.85546875" style="36" customWidth="1"/>
    <col min="8197" max="8448" width="9.140625" style="36"/>
    <col min="8449" max="8449" width="56.42578125" style="36" customWidth="1"/>
    <col min="8450" max="8450" width="13.140625" style="36" customWidth="1"/>
    <col min="8451" max="8451" width="12.5703125" style="36" customWidth="1"/>
    <col min="8452" max="8452" width="13.85546875" style="36" customWidth="1"/>
    <col min="8453" max="8704" width="9.140625" style="36"/>
    <col min="8705" max="8705" width="56.42578125" style="36" customWidth="1"/>
    <col min="8706" max="8706" width="13.140625" style="36" customWidth="1"/>
    <col min="8707" max="8707" width="12.5703125" style="36" customWidth="1"/>
    <col min="8708" max="8708" width="13.85546875" style="36" customWidth="1"/>
    <col min="8709" max="8960" width="9.140625" style="36"/>
    <col min="8961" max="8961" width="56.42578125" style="36" customWidth="1"/>
    <col min="8962" max="8962" width="13.140625" style="36" customWidth="1"/>
    <col min="8963" max="8963" width="12.5703125" style="36" customWidth="1"/>
    <col min="8964" max="8964" width="13.85546875" style="36" customWidth="1"/>
    <col min="8965" max="9216" width="9.140625" style="36"/>
    <col min="9217" max="9217" width="56.42578125" style="36" customWidth="1"/>
    <col min="9218" max="9218" width="13.140625" style="36" customWidth="1"/>
    <col min="9219" max="9219" width="12.5703125" style="36" customWidth="1"/>
    <col min="9220" max="9220" width="13.85546875" style="36" customWidth="1"/>
    <col min="9221" max="9472" width="9.140625" style="36"/>
    <col min="9473" max="9473" width="56.42578125" style="36" customWidth="1"/>
    <col min="9474" max="9474" width="13.140625" style="36" customWidth="1"/>
    <col min="9475" max="9475" width="12.5703125" style="36" customWidth="1"/>
    <col min="9476" max="9476" width="13.85546875" style="36" customWidth="1"/>
    <col min="9477" max="9728" width="9.140625" style="36"/>
    <col min="9729" max="9729" width="56.42578125" style="36" customWidth="1"/>
    <col min="9730" max="9730" width="13.140625" style="36" customWidth="1"/>
    <col min="9731" max="9731" width="12.5703125" style="36" customWidth="1"/>
    <col min="9732" max="9732" width="13.85546875" style="36" customWidth="1"/>
    <col min="9733" max="9984" width="9.140625" style="36"/>
    <col min="9985" max="9985" width="56.42578125" style="36" customWidth="1"/>
    <col min="9986" max="9986" width="13.140625" style="36" customWidth="1"/>
    <col min="9987" max="9987" width="12.5703125" style="36" customWidth="1"/>
    <col min="9988" max="9988" width="13.85546875" style="36" customWidth="1"/>
    <col min="9989" max="10240" width="9.140625" style="36"/>
    <col min="10241" max="10241" width="56.42578125" style="36" customWidth="1"/>
    <col min="10242" max="10242" width="13.140625" style="36" customWidth="1"/>
    <col min="10243" max="10243" width="12.5703125" style="36" customWidth="1"/>
    <col min="10244" max="10244" width="13.85546875" style="36" customWidth="1"/>
    <col min="10245" max="10496" width="9.140625" style="36"/>
    <col min="10497" max="10497" width="56.42578125" style="36" customWidth="1"/>
    <col min="10498" max="10498" width="13.140625" style="36" customWidth="1"/>
    <col min="10499" max="10499" width="12.5703125" style="36" customWidth="1"/>
    <col min="10500" max="10500" width="13.85546875" style="36" customWidth="1"/>
    <col min="10501" max="10752" width="9.140625" style="36"/>
    <col min="10753" max="10753" width="56.42578125" style="36" customWidth="1"/>
    <col min="10754" max="10754" width="13.140625" style="36" customWidth="1"/>
    <col min="10755" max="10755" width="12.5703125" style="36" customWidth="1"/>
    <col min="10756" max="10756" width="13.85546875" style="36" customWidth="1"/>
    <col min="10757" max="11008" width="9.140625" style="36"/>
    <col min="11009" max="11009" width="56.42578125" style="36" customWidth="1"/>
    <col min="11010" max="11010" width="13.140625" style="36" customWidth="1"/>
    <col min="11011" max="11011" width="12.5703125" style="36" customWidth="1"/>
    <col min="11012" max="11012" width="13.85546875" style="36" customWidth="1"/>
    <col min="11013" max="11264" width="9.140625" style="36"/>
    <col min="11265" max="11265" width="56.42578125" style="36" customWidth="1"/>
    <col min="11266" max="11266" width="13.140625" style="36" customWidth="1"/>
    <col min="11267" max="11267" width="12.5703125" style="36" customWidth="1"/>
    <col min="11268" max="11268" width="13.85546875" style="36" customWidth="1"/>
    <col min="11269" max="11520" width="9.140625" style="36"/>
    <col min="11521" max="11521" width="56.42578125" style="36" customWidth="1"/>
    <col min="11522" max="11522" width="13.140625" style="36" customWidth="1"/>
    <col min="11523" max="11523" width="12.5703125" style="36" customWidth="1"/>
    <col min="11524" max="11524" width="13.85546875" style="36" customWidth="1"/>
    <col min="11525" max="11776" width="9.140625" style="36"/>
    <col min="11777" max="11777" width="56.42578125" style="36" customWidth="1"/>
    <col min="11778" max="11778" width="13.140625" style="36" customWidth="1"/>
    <col min="11779" max="11779" width="12.5703125" style="36" customWidth="1"/>
    <col min="11780" max="11780" width="13.85546875" style="36" customWidth="1"/>
    <col min="11781" max="12032" width="9.140625" style="36"/>
    <col min="12033" max="12033" width="56.42578125" style="36" customWidth="1"/>
    <col min="12034" max="12034" width="13.140625" style="36" customWidth="1"/>
    <col min="12035" max="12035" width="12.5703125" style="36" customWidth="1"/>
    <col min="12036" max="12036" width="13.85546875" style="36" customWidth="1"/>
    <col min="12037" max="12288" width="9.140625" style="36"/>
    <col min="12289" max="12289" width="56.42578125" style="36" customWidth="1"/>
    <col min="12290" max="12290" width="13.140625" style="36" customWidth="1"/>
    <col min="12291" max="12291" width="12.5703125" style="36" customWidth="1"/>
    <col min="12292" max="12292" width="13.85546875" style="36" customWidth="1"/>
    <col min="12293" max="12544" width="9.140625" style="36"/>
    <col min="12545" max="12545" width="56.42578125" style="36" customWidth="1"/>
    <col min="12546" max="12546" width="13.140625" style="36" customWidth="1"/>
    <col min="12547" max="12547" width="12.5703125" style="36" customWidth="1"/>
    <col min="12548" max="12548" width="13.85546875" style="36" customWidth="1"/>
    <col min="12549" max="12800" width="9.140625" style="36"/>
    <col min="12801" max="12801" width="56.42578125" style="36" customWidth="1"/>
    <col min="12802" max="12802" width="13.140625" style="36" customWidth="1"/>
    <col min="12803" max="12803" width="12.5703125" style="36" customWidth="1"/>
    <col min="12804" max="12804" width="13.85546875" style="36" customWidth="1"/>
    <col min="12805" max="13056" width="9.140625" style="36"/>
    <col min="13057" max="13057" width="56.42578125" style="36" customWidth="1"/>
    <col min="13058" max="13058" width="13.140625" style="36" customWidth="1"/>
    <col min="13059" max="13059" width="12.5703125" style="36" customWidth="1"/>
    <col min="13060" max="13060" width="13.85546875" style="36" customWidth="1"/>
    <col min="13061" max="13312" width="9.140625" style="36"/>
    <col min="13313" max="13313" width="56.42578125" style="36" customWidth="1"/>
    <col min="13314" max="13314" width="13.140625" style="36" customWidth="1"/>
    <col min="13315" max="13315" width="12.5703125" style="36" customWidth="1"/>
    <col min="13316" max="13316" width="13.85546875" style="36" customWidth="1"/>
    <col min="13317" max="13568" width="9.140625" style="36"/>
    <col min="13569" max="13569" width="56.42578125" style="36" customWidth="1"/>
    <col min="13570" max="13570" width="13.140625" style="36" customWidth="1"/>
    <col min="13571" max="13571" width="12.5703125" style="36" customWidth="1"/>
    <col min="13572" max="13572" width="13.85546875" style="36" customWidth="1"/>
    <col min="13573" max="13824" width="9.140625" style="36"/>
    <col min="13825" max="13825" width="56.42578125" style="36" customWidth="1"/>
    <col min="13826" max="13826" width="13.140625" style="36" customWidth="1"/>
    <col min="13827" max="13827" width="12.5703125" style="36" customWidth="1"/>
    <col min="13828" max="13828" width="13.85546875" style="36" customWidth="1"/>
    <col min="13829" max="14080" width="9.140625" style="36"/>
    <col min="14081" max="14081" width="56.42578125" style="36" customWidth="1"/>
    <col min="14082" max="14082" width="13.140625" style="36" customWidth="1"/>
    <col min="14083" max="14083" width="12.5703125" style="36" customWidth="1"/>
    <col min="14084" max="14084" width="13.85546875" style="36" customWidth="1"/>
    <col min="14085" max="14336" width="9.140625" style="36"/>
    <col min="14337" max="14337" width="56.42578125" style="36" customWidth="1"/>
    <col min="14338" max="14338" width="13.140625" style="36" customWidth="1"/>
    <col min="14339" max="14339" width="12.5703125" style="36" customWidth="1"/>
    <col min="14340" max="14340" width="13.85546875" style="36" customWidth="1"/>
    <col min="14341" max="14592" width="9.140625" style="36"/>
    <col min="14593" max="14593" width="56.42578125" style="36" customWidth="1"/>
    <col min="14594" max="14594" width="13.140625" style="36" customWidth="1"/>
    <col min="14595" max="14595" width="12.5703125" style="36" customWidth="1"/>
    <col min="14596" max="14596" width="13.85546875" style="36" customWidth="1"/>
    <col min="14597" max="14848" width="9.140625" style="36"/>
    <col min="14849" max="14849" width="56.42578125" style="36" customWidth="1"/>
    <col min="14850" max="14850" width="13.140625" style="36" customWidth="1"/>
    <col min="14851" max="14851" width="12.5703125" style="36" customWidth="1"/>
    <col min="14852" max="14852" width="13.85546875" style="36" customWidth="1"/>
    <col min="14853" max="15104" width="9.140625" style="36"/>
    <col min="15105" max="15105" width="56.42578125" style="36" customWidth="1"/>
    <col min="15106" max="15106" width="13.140625" style="36" customWidth="1"/>
    <col min="15107" max="15107" width="12.5703125" style="36" customWidth="1"/>
    <col min="15108" max="15108" width="13.85546875" style="36" customWidth="1"/>
    <col min="15109" max="15360" width="9.140625" style="36"/>
    <col min="15361" max="15361" width="56.42578125" style="36" customWidth="1"/>
    <col min="15362" max="15362" width="13.140625" style="36" customWidth="1"/>
    <col min="15363" max="15363" width="12.5703125" style="36" customWidth="1"/>
    <col min="15364" max="15364" width="13.85546875" style="36" customWidth="1"/>
    <col min="15365" max="15616" width="9.140625" style="36"/>
    <col min="15617" max="15617" width="56.42578125" style="36" customWidth="1"/>
    <col min="15618" max="15618" width="13.140625" style="36" customWidth="1"/>
    <col min="15619" max="15619" width="12.5703125" style="36" customWidth="1"/>
    <col min="15620" max="15620" width="13.85546875" style="36" customWidth="1"/>
    <col min="15621" max="15872" width="9.140625" style="36"/>
    <col min="15873" max="15873" width="56.42578125" style="36" customWidth="1"/>
    <col min="15874" max="15874" width="13.140625" style="36" customWidth="1"/>
    <col min="15875" max="15875" width="12.5703125" style="36" customWidth="1"/>
    <col min="15876" max="15876" width="13.85546875" style="36" customWidth="1"/>
    <col min="15877" max="16128" width="9.140625" style="36"/>
    <col min="16129" max="16129" width="56.42578125" style="36" customWidth="1"/>
    <col min="16130" max="16130" width="13.140625" style="36" customWidth="1"/>
    <col min="16131" max="16131" width="12.5703125" style="36" customWidth="1"/>
    <col min="16132" max="16132" width="13.85546875" style="36" customWidth="1"/>
    <col min="16133" max="16384" width="9.140625" style="36"/>
  </cols>
  <sheetData>
    <row r="1" spans="1:27" s="1" customFormat="1" ht="19.5" x14ac:dyDescent="0.3">
      <c r="A1" s="87"/>
      <c r="B1" s="87"/>
      <c r="G1" s="2"/>
      <c r="H1" s="88"/>
      <c r="I1" s="88"/>
      <c r="J1" s="89"/>
      <c r="K1" s="89"/>
      <c r="L1" s="89"/>
      <c r="M1" s="89"/>
      <c r="N1" s="89"/>
      <c r="O1" s="3"/>
    </row>
    <row r="2" spans="1:27" s="1" customFormat="1" ht="18.75" customHeight="1" x14ac:dyDescent="0.3">
      <c r="A2" s="90"/>
      <c r="B2" s="91"/>
      <c r="G2" s="2"/>
      <c r="H2" s="92" t="s">
        <v>0</v>
      </c>
      <c r="I2" s="92"/>
      <c r="J2" s="93"/>
      <c r="K2" s="93"/>
      <c r="L2" s="93"/>
      <c r="M2" s="93"/>
      <c r="N2" s="93"/>
      <c r="O2" s="4"/>
    </row>
    <row r="3" spans="1:27" s="1" customFormat="1" ht="18.75" customHeight="1" x14ac:dyDescent="0.3">
      <c r="A3" s="50"/>
      <c r="B3" s="51"/>
      <c r="G3" s="2"/>
      <c r="H3" s="52"/>
      <c r="I3" s="52"/>
      <c r="J3" s="53"/>
      <c r="K3" s="53"/>
      <c r="L3" s="53"/>
      <c r="M3" s="53"/>
      <c r="N3" s="53"/>
      <c r="O3" s="4"/>
    </row>
    <row r="4" spans="1:27" s="1" customFormat="1" ht="18.75" customHeight="1" x14ac:dyDescent="0.3">
      <c r="A4" s="50"/>
      <c r="B4" s="51"/>
      <c r="G4" s="2"/>
      <c r="H4" s="52"/>
      <c r="I4" s="52"/>
      <c r="J4" s="53"/>
      <c r="K4" s="53"/>
      <c r="L4" s="53"/>
      <c r="M4" s="53"/>
      <c r="N4" s="53"/>
      <c r="O4" s="4"/>
    </row>
    <row r="5" spans="1:27" ht="18.75" x14ac:dyDescent="0.25">
      <c r="A5" s="34"/>
      <c r="B5" s="35"/>
      <c r="C5" s="37"/>
      <c r="D5" s="37"/>
    </row>
    <row r="6" spans="1:27" ht="18.75" x14ac:dyDescent="0.25">
      <c r="A6" s="34"/>
      <c r="B6" s="35"/>
      <c r="C6" s="37"/>
      <c r="D6" s="37"/>
    </row>
    <row r="7" spans="1:27" ht="15.75" x14ac:dyDescent="0.2">
      <c r="A7" s="103"/>
      <c r="B7" s="103"/>
      <c r="C7" s="103"/>
      <c r="D7" s="103"/>
    </row>
    <row r="8" spans="1:27" ht="20.100000000000001" customHeight="1" x14ac:dyDescent="0.2">
      <c r="A8" s="104" t="s">
        <v>17</v>
      </c>
      <c r="B8" s="106" t="s">
        <v>18</v>
      </c>
      <c r="C8" s="107"/>
      <c r="D8" s="108" t="s">
        <v>101</v>
      </c>
    </row>
    <row r="9" spans="1:27" ht="39" customHeight="1" x14ac:dyDescent="0.2">
      <c r="A9" s="105"/>
      <c r="B9" s="38" t="s">
        <v>76</v>
      </c>
      <c r="C9" s="38" t="s">
        <v>11</v>
      </c>
      <c r="D9" s="108"/>
    </row>
    <row r="10" spans="1:27" ht="15" customHeight="1" x14ac:dyDescent="0.2">
      <c r="A10" s="39">
        <v>1</v>
      </c>
      <c r="B10" s="39">
        <v>2</v>
      </c>
      <c r="C10" s="39">
        <v>3</v>
      </c>
      <c r="D10" s="39" t="s">
        <v>102</v>
      </c>
      <c r="F10" s="109" t="s">
        <v>78</v>
      </c>
      <c r="G10" s="109"/>
      <c r="H10" s="109" t="s">
        <v>79</v>
      </c>
      <c r="I10" s="109"/>
      <c r="J10" s="109" t="s">
        <v>80</v>
      </c>
      <c r="K10" s="109"/>
      <c r="L10" s="109" t="s">
        <v>81</v>
      </c>
      <c r="M10" s="109"/>
      <c r="N10" s="109" t="s">
        <v>82</v>
      </c>
      <c r="O10" s="109"/>
      <c r="P10" s="109" t="s">
        <v>88</v>
      </c>
      <c r="Q10" s="109"/>
      <c r="R10" s="109" t="s">
        <v>89</v>
      </c>
      <c r="S10" s="109"/>
      <c r="T10" s="109" t="s">
        <v>90</v>
      </c>
      <c r="U10" s="109"/>
      <c r="V10" s="109" t="s">
        <v>91</v>
      </c>
      <c r="W10" s="109"/>
      <c r="X10" s="109" t="s">
        <v>93</v>
      </c>
      <c r="Y10" s="109"/>
      <c r="Z10" s="109" t="s">
        <v>92</v>
      </c>
      <c r="AA10" s="109"/>
    </row>
    <row r="11" spans="1:27" ht="21.95" customHeight="1" x14ac:dyDescent="0.2">
      <c r="A11" s="40" t="s">
        <v>19</v>
      </c>
      <c r="B11" s="41">
        <f>F11+H11+J11+L11+N11+P11+R11+T11+V11+X11+Z11</f>
        <v>1034</v>
      </c>
      <c r="C11" s="41">
        <v>1114</v>
      </c>
      <c r="D11" s="43">
        <f>C11/B11</f>
        <v>1.0773694390715667</v>
      </c>
      <c r="F11" s="54">
        <v>100</v>
      </c>
      <c r="G11" s="31">
        <v>150</v>
      </c>
      <c r="H11" s="63">
        <v>100</v>
      </c>
      <c r="I11" s="63">
        <v>126</v>
      </c>
      <c r="J11" s="63">
        <v>70</v>
      </c>
      <c r="K11" s="63">
        <v>100</v>
      </c>
      <c r="L11" s="59">
        <v>136</v>
      </c>
      <c r="M11" s="59">
        <v>100</v>
      </c>
      <c r="N11" s="63">
        <v>90</v>
      </c>
      <c r="O11" s="63">
        <v>126</v>
      </c>
      <c r="P11" s="63">
        <v>81</v>
      </c>
      <c r="Q11" s="63">
        <v>94</v>
      </c>
      <c r="R11" s="63">
        <v>90</v>
      </c>
      <c r="S11" s="63">
        <v>110</v>
      </c>
      <c r="T11" s="63">
        <v>102</v>
      </c>
      <c r="U11" s="63">
        <v>132</v>
      </c>
      <c r="V11" s="63">
        <v>211</v>
      </c>
      <c r="W11" s="63">
        <v>140</v>
      </c>
      <c r="X11" s="63">
        <v>20</v>
      </c>
      <c r="Y11" s="63">
        <v>11</v>
      </c>
      <c r="Z11" s="63">
        <v>34</v>
      </c>
      <c r="AA11" s="63">
        <v>43</v>
      </c>
    </row>
    <row r="12" spans="1:27" ht="21.95" customHeight="1" x14ac:dyDescent="0.2">
      <c r="A12" s="42" t="s">
        <v>77</v>
      </c>
      <c r="B12" s="75">
        <v>2</v>
      </c>
      <c r="C12" s="72">
        <v>488</v>
      </c>
      <c r="D12" s="43">
        <f t="shared" ref="D12:D15" si="0">C12/B12</f>
        <v>244</v>
      </c>
      <c r="F12" s="55">
        <v>60</v>
      </c>
      <c r="G12" s="30">
        <v>98</v>
      </c>
      <c r="H12" s="63">
        <v>51</v>
      </c>
      <c r="I12" s="63">
        <v>43</v>
      </c>
      <c r="J12" s="63">
        <v>45</v>
      </c>
      <c r="K12" s="63">
        <v>43</v>
      </c>
      <c r="L12" s="60">
        <v>33</v>
      </c>
      <c r="M12" s="60">
        <v>61</v>
      </c>
      <c r="N12" s="63">
        <v>26</v>
      </c>
      <c r="O12" s="63">
        <v>45</v>
      </c>
      <c r="P12" s="63">
        <v>33</v>
      </c>
      <c r="Q12" s="63">
        <v>49</v>
      </c>
      <c r="R12" s="63">
        <v>46</v>
      </c>
      <c r="S12" s="63">
        <v>49</v>
      </c>
      <c r="T12" s="63">
        <v>58</v>
      </c>
      <c r="U12" s="63">
        <v>72</v>
      </c>
      <c r="V12" s="63">
        <v>122</v>
      </c>
      <c r="W12" s="63">
        <v>67</v>
      </c>
      <c r="X12" s="63"/>
      <c r="Y12" s="63"/>
      <c r="Z12" s="63">
        <v>2</v>
      </c>
      <c r="AA12" s="63"/>
    </row>
    <row r="13" spans="1:27" ht="21.95" customHeight="1" x14ac:dyDescent="0.2">
      <c r="A13" s="44" t="s">
        <v>20</v>
      </c>
      <c r="B13" s="75">
        <v>484</v>
      </c>
      <c r="C13" s="72">
        <v>27</v>
      </c>
      <c r="D13" s="43">
        <f t="shared" si="0"/>
        <v>5.578512396694215E-2</v>
      </c>
      <c r="F13" s="55">
        <v>1</v>
      </c>
      <c r="G13" s="56">
        <v>0</v>
      </c>
      <c r="H13" s="63">
        <v>3</v>
      </c>
      <c r="I13" s="63">
        <v>3</v>
      </c>
      <c r="J13" s="63">
        <v>3</v>
      </c>
      <c r="K13" s="63">
        <v>8</v>
      </c>
      <c r="L13" s="60"/>
      <c r="M13" s="60">
        <v>1</v>
      </c>
      <c r="N13" s="63">
        <v>4</v>
      </c>
      <c r="O13" s="63">
        <v>5</v>
      </c>
      <c r="P13" s="63">
        <v>0</v>
      </c>
      <c r="Q13" s="63">
        <v>0</v>
      </c>
      <c r="R13" s="63"/>
      <c r="S13" s="63"/>
      <c r="T13" s="63">
        <v>2</v>
      </c>
      <c r="U13" s="63">
        <v>5</v>
      </c>
      <c r="V13" s="63">
        <v>14</v>
      </c>
      <c r="W13" s="63">
        <v>7</v>
      </c>
      <c r="X13" s="63"/>
      <c r="Y13" s="63"/>
      <c r="Z13" s="63"/>
      <c r="AA13" s="63"/>
    </row>
    <row r="14" spans="1:27" ht="21.95" customHeight="1" x14ac:dyDescent="0.2">
      <c r="A14" s="44" t="s">
        <v>21</v>
      </c>
      <c r="B14" s="75">
        <v>28</v>
      </c>
      <c r="C14" s="72">
        <v>22</v>
      </c>
      <c r="D14" s="43">
        <f t="shared" si="0"/>
        <v>0.7857142857142857</v>
      </c>
      <c r="F14" s="55">
        <v>2</v>
      </c>
      <c r="G14" s="56">
        <v>6</v>
      </c>
      <c r="H14" s="63">
        <v>1</v>
      </c>
      <c r="I14" s="63"/>
      <c r="J14" s="63"/>
      <c r="K14" s="63"/>
      <c r="L14" s="60"/>
      <c r="M14" s="60"/>
      <c r="N14" s="63">
        <v>3</v>
      </c>
      <c r="O14" s="63">
        <v>5</v>
      </c>
      <c r="P14" s="63">
        <v>3</v>
      </c>
      <c r="Q14" s="63">
        <v>5</v>
      </c>
      <c r="R14" s="63">
        <v>1</v>
      </c>
      <c r="S14" s="63"/>
      <c r="T14" s="63">
        <v>5</v>
      </c>
      <c r="U14" s="63">
        <v>4</v>
      </c>
      <c r="V14" s="63">
        <v>11</v>
      </c>
      <c r="W14" s="63">
        <v>94</v>
      </c>
      <c r="X14" s="63"/>
      <c r="Y14" s="63"/>
      <c r="Z14" s="63"/>
      <c r="AA14" s="63"/>
    </row>
    <row r="15" spans="1:27" ht="21.95" customHeight="1" x14ac:dyDescent="0.2">
      <c r="A15" s="44" t="s">
        <v>22</v>
      </c>
      <c r="B15" s="75">
        <v>25</v>
      </c>
      <c r="C15" s="72">
        <v>483</v>
      </c>
      <c r="D15" s="43">
        <f t="shared" si="0"/>
        <v>19.32</v>
      </c>
      <c r="F15" s="55">
        <v>66</v>
      </c>
      <c r="G15" s="56">
        <v>69</v>
      </c>
      <c r="H15" s="63">
        <v>61</v>
      </c>
      <c r="I15" s="63">
        <v>96</v>
      </c>
      <c r="J15" s="63">
        <v>58</v>
      </c>
      <c r="K15" s="63">
        <v>79</v>
      </c>
      <c r="L15" s="60">
        <v>40</v>
      </c>
      <c r="M15" s="60">
        <v>83</v>
      </c>
      <c r="N15" s="63">
        <v>71</v>
      </c>
      <c r="O15" s="63">
        <v>96</v>
      </c>
      <c r="P15" s="63">
        <v>28</v>
      </c>
      <c r="Q15" s="63">
        <v>39</v>
      </c>
      <c r="R15" s="63">
        <v>63</v>
      </c>
      <c r="S15" s="63">
        <v>93</v>
      </c>
      <c r="T15" s="63">
        <v>92</v>
      </c>
      <c r="U15" s="63">
        <v>102</v>
      </c>
      <c r="V15" s="63">
        <v>106</v>
      </c>
      <c r="W15" s="63">
        <v>0</v>
      </c>
      <c r="X15" s="63">
        <v>20</v>
      </c>
      <c r="Y15" s="63">
        <v>11</v>
      </c>
      <c r="Z15" s="63">
        <v>33</v>
      </c>
      <c r="AA15" s="63">
        <v>43</v>
      </c>
    </row>
    <row r="16" spans="1:27" ht="21.95" customHeight="1" x14ac:dyDescent="0.2">
      <c r="A16" s="44" t="s">
        <v>23</v>
      </c>
      <c r="B16" s="75">
        <v>657</v>
      </c>
      <c r="C16" s="72">
        <v>2</v>
      </c>
      <c r="D16" s="43"/>
      <c r="F16" s="55">
        <v>0</v>
      </c>
      <c r="G16" s="56">
        <v>0</v>
      </c>
      <c r="H16" s="63"/>
      <c r="I16" s="63"/>
      <c r="J16" s="63"/>
      <c r="K16" s="63"/>
      <c r="L16" s="60"/>
      <c r="M16" s="60"/>
      <c r="N16" s="63"/>
      <c r="O16" s="63"/>
      <c r="P16" s="63" t="s">
        <v>83</v>
      </c>
      <c r="Q16" s="63">
        <v>0</v>
      </c>
      <c r="R16" s="63"/>
      <c r="S16" s="63"/>
      <c r="T16" s="63">
        <v>0</v>
      </c>
      <c r="U16" s="63"/>
      <c r="V16" s="63">
        <v>0</v>
      </c>
      <c r="W16" s="63">
        <v>0</v>
      </c>
      <c r="X16" s="63"/>
      <c r="Y16" s="63"/>
      <c r="Z16" s="63"/>
      <c r="AA16" s="63"/>
    </row>
    <row r="17" spans="1:27" ht="21.95" customHeight="1" x14ac:dyDescent="0.2">
      <c r="A17" s="44" t="s">
        <v>24</v>
      </c>
      <c r="B17" s="75">
        <v>90</v>
      </c>
      <c r="C17" s="72">
        <v>3</v>
      </c>
      <c r="D17" s="43"/>
      <c r="F17" s="55">
        <v>0</v>
      </c>
      <c r="G17" s="56">
        <v>0</v>
      </c>
      <c r="H17" s="63"/>
      <c r="I17" s="63"/>
      <c r="J17" s="63"/>
      <c r="K17" s="63"/>
      <c r="L17" s="60"/>
      <c r="M17" s="60"/>
      <c r="N17" s="63"/>
      <c r="O17" s="63"/>
      <c r="P17" s="63">
        <v>0</v>
      </c>
      <c r="Q17" s="63">
        <v>0</v>
      </c>
      <c r="R17" s="63"/>
      <c r="S17" s="63"/>
      <c r="T17" s="63">
        <v>0</v>
      </c>
      <c r="U17" s="63"/>
      <c r="V17" s="63">
        <v>0</v>
      </c>
      <c r="W17" s="63">
        <v>0</v>
      </c>
      <c r="X17" s="63"/>
      <c r="Y17" s="63"/>
      <c r="Z17" s="63"/>
      <c r="AA17" s="63"/>
    </row>
    <row r="18" spans="1:27" ht="21.95" customHeight="1" x14ac:dyDescent="0.2">
      <c r="A18" s="44" t="s">
        <v>25</v>
      </c>
      <c r="B18" s="41"/>
      <c r="C18" s="41"/>
      <c r="D18" s="43"/>
      <c r="F18" s="55">
        <v>0</v>
      </c>
      <c r="G18" s="56">
        <v>0</v>
      </c>
      <c r="H18" s="63"/>
      <c r="I18" s="63"/>
      <c r="J18" s="63"/>
      <c r="K18" s="63"/>
      <c r="L18" s="61"/>
      <c r="M18" s="61"/>
      <c r="N18" s="63"/>
      <c r="O18" s="63"/>
      <c r="P18" s="63" t="s">
        <v>83</v>
      </c>
      <c r="Q18" s="63" t="s">
        <v>83</v>
      </c>
      <c r="R18" s="63"/>
      <c r="S18" s="63"/>
      <c r="T18" s="63">
        <v>0</v>
      </c>
      <c r="U18" s="63"/>
      <c r="V18" s="63">
        <v>0</v>
      </c>
      <c r="W18" s="63">
        <v>0</v>
      </c>
      <c r="X18" s="63"/>
      <c r="Y18" s="63"/>
      <c r="Z18" s="63"/>
      <c r="AA18" s="63"/>
    </row>
    <row r="19" spans="1:27" ht="21.95" customHeight="1" x14ac:dyDescent="0.2">
      <c r="A19" s="44" t="s">
        <v>26</v>
      </c>
      <c r="B19" s="41"/>
      <c r="C19" s="77">
        <f t="shared" ref="C19:C57" si="1">G19+I19+K19+M19+O19+Q19+S19+U19+W19+Y19+AA19</f>
        <v>1</v>
      </c>
      <c r="D19" s="43"/>
      <c r="F19" s="55"/>
      <c r="G19" s="56">
        <v>0</v>
      </c>
      <c r="H19" s="63"/>
      <c r="I19" s="63"/>
      <c r="J19" s="63"/>
      <c r="K19" s="63"/>
      <c r="L19" s="61"/>
      <c r="M19" s="61"/>
      <c r="N19" s="63"/>
      <c r="O19" s="63"/>
      <c r="P19" s="63" t="s">
        <v>83</v>
      </c>
      <c r="Q19" s="63" t="s">
        <v>84</v>
      </c>
      <c r="R19" s="63"/>
      <c r="S19" s="63"/>
      <c r="T19" s="63">
        <v>0</v>
      </c>
      <c r="U19" s="63"/>
      <c r="V19" s="63">
        <v>0</v>
      </c>
      <c r="W19" s="63">
        <v>0</v>
      </c>
      <c r="X19" s="63"/>
      <c r="Y19" s="63"/>
      <c r="Z19" s="63"/>
      <c r="AA19" s="63"/>
    </row>
    <row r="20" spans="1:27" ht="18" customHeight="1" x14ac:dyDescent="0.2">
      <c r="A20" s="40" t="s">
        <v>27</v>
      </c>
      <c r="B20" s="41"/>
      <c r="C20" s="41"/>
      <c r="D20" s="43"/>
      <c r="F20" s="54">
        <v>100</v>
      </c>
      <c r="G20" s="56">
        <v>150</v>
      </c>
      <c r="H20" s="63">
        <v>100</v>
      </c>
      <c r="I20" s="63">
        <v>126</v>
      </c>
      <c r="J20" s="63">
        <v>70</v>
      </c>
      <c r="K20" s="63">
        <v>100</v>
      </c>
      <c r="L20" s="59"/>
      <c r="M20" s="59"/>
      <c r="N20" s="63">
        <v>90</v>
      </c>
      <c r="O20" s="63">
        <v>126</v>
      </c>
      <c r="P20" s="63"/>
      <c r="Q20" s="63"/>
      <c r="R20" s="63"/>
      <c r="S20" s="63"/>
      <c r="T20" s="63"/>
      <c r="U20" s="63"/>
      <c r="V20" s="63">
        <v>211</v>
      </c>
      <c r="W20" s="63">
        <v>140</v>
      </c>
      <c r="X20" s="63"/>
      <c r="Y20" s="63"/>
      <c r="Z20" s="63"/>
      <c r="AA20" s="63"/>
    </row>
    <row r="21" spans="1:27" ht="21.95" customHeight="1" x14ac:dyDescent="0.2">
      <c r="A21" s="45" t="s">
        <v>28</v>
      </c>
      <c r="B21" s="41">
        <v>1034</v>
      </c>
      <c r="C21" s="74">
        <f>SUM(C22:C28,C32:C36)</f>
        <v>1114</v>
      </c>
      <c r="D21" s="43">
        <f t="shared" ref="D21:D26" si="2">C21/B21</f>
        <v>1.0773694390715667</v>
      </c>
      <c r="F21" s="55"/>
      <c r="G21" s="56">
        <v>150</v>
      </c>
      <c r="H21" s="63"/>
      <c r="I21" s="63"/>
      <c r="J21" s="63">
        <v>20</v>
      </c>
      <c r="K21" s="63">
        <v>14</v>
      </c>
      <c r="L21" s="59">
        <f>SUM(L22:L33)</f>
        <v>136</v>
      </c>
      <c r="M21" s="59">
        <f>SUM(M22:M33)</f>
        <v>100</v>
      </c>
      <c r="N21" s="63"/>
      <c r="O21" s="63"/>
      <c r="P21" s="63"/>
      <c r="Q21" s="63"/>
      <c r="R21" s="63">
        <v>90</v>
      </c>
      <c r="S21" s="63"/>
      <c r="T21" s="63"/>
      <c r="U21" s="63"/>
      <c r="V21" s="63">
        <v>211</v>
      </c>
      <c r="W21" s="63">
        <v>140</v>
      </c>
      <c r="X21" s="63"/>
      <c r="Y21" s="63"/>
      <c r="Z21" s="63"/>
      <c r="AA21" s="63"/>
    </row>
    <row r="22" spans="1:27" ht="33.950000000000003" customHeight="1" x14ac:dyDescent="0.2">
      <c r="A22" s="46" t="s">
        <v>29</v>
      </c>
      <c r="B22" s="75">
        <v>157</v>
      </c>
      <c r="C22" s="72">
        <v>84</v>
      </c>
      <c r="D22" s="43">
        <f t="shared" si="2"/>
        <v>0.53503184713375795</v>
      </c>
      <c r="F22" s="55">
        <v>11</v>
      </c>
      <c r="G22" s="56">
        <v>0</v>
      </c>
      <c r="H22" s="63">
        <v>9</v>
      </c>
      <c r="I22" s="63">
        <v>6</v>
      </c>
      <c r="J22" s="63">
        <v>1</v>
      </c>
      <c r="K22" s="63"/>
      <c r="L22" s="60">
        <v>14</v>
      </c>
      <c r="M22" s="60">
        <v>5</v>
      </c>
      <c r="N22" s="63">
        <v>3</v>
      </c>
      <c r="O22" s="63">
        <v>9</v>
      </c>
      <c r="P22" s="63">
        <v>16</v>
      </c>
      <c r="Q22" s="63">
        <v>2</v>
      </c>
      <c r="R22" s="63">
        <v>13</v>
      </c>
      <c r="S22" s="63"/>
      <c r="T22" s="63"/>
      <c r="U22" s="63">
        <v>0</v>
      </c>
      <c r="V22" s="63">
        <v>81</v>
      </c>
      <c r="W22" s="63">
        <v>50</v>
      </c>
      <c r="X22" s="63"/>
      <c r="Y22" s="63"/>
      <c r="Z22" s="63"/>
      <c r="AA22" s="63"/>
    </row>
    <row r="23" spans="1:27" ht="35.1" customHeight="1" x14ac:dyDescent="0.2">
      <c r="A23" s="46" t="s">
        <v>30</v>
      </c>
      <c r="B23" s="75">
        <v>16</v>
      </c>
      <c r="C23" s="72">
        <v>14</v>
      </c>
      <c r="D23" s="43">
        <f t="shared" si="2"/>
        <v>0.875</v>
      </c>
      <c r="F23" s="55">
        <v>1</v>
      </c>
      <c r="G23" s="56"/>
      <c r="H23" s="63"/>
      <c r="I23" s="63"/>
      <c r="J23" s="63">
        <v>5</v>
      </c>
      <c r="K23" s="63"/>
      <c r="L23" s="60"/>
      <c r="M23" s="60"/>
      <c r="N23" s="63">
        <v>0</v>
      </c>
      <c r="O23" s="63">
        <v>0</v>
      </c>
      <c r="P23" s="63">
        <v>1</v>
      </c>
      <c r="Q23" s="63">
        <v>1</v>
      </c>
      <c r="R23" s="63">
        <v>0</v>
      </c>
      <c r="S23" s="63"/>
      <c r="T23" s="63">
        <v>2</v>
      </c>
      <c r="U23" s="63">
        <v>0</v>
      </c>
      <c r="V23" s="63">
        <v>15</v>
      </c>
      <c r="W23" s="63">
        <v>0</v>
      </c>
      <c r="X23" s="63"/>
      <c r="Y23" s="63"/>
      <c r="Z23" s="63"/>
      <c r="AA23" s="63"/>
    </row>
    <row r="24" spans="1:27" ht="35.1" customHeight="1" x14ac:dyDescent="0.2">
      <c r="A24" s="46" t="s">
        <v>31</v>
      </c>
      <c r="B24" s="75">
        <v>173</v>
      </c>
      <c r="C24" s="72">
        <v>103</v>
      </c>
      <c r="D24" s="43">
        <f t="shared" si="2"/>
        <v>0.59537572254335258</v>
      </c>
      <c r="F24" s="55">
        <v>37</v>
      </c>
      <c r="G24" s="56">
        <v>4</v>
      </c>
      <c r="H24" s="63">
        <v>70</v>
      </c>
      <c r="I24" s="63">
        <v>32</v>
      </c>
      <c r="J24" s="63">
        <v>13</v>
      </c>
      <c r="K24" s="63">
        <v>19</v>
      </c>
      <c r="L24" s="60">
        <v>15</v>
      </c>
      <c r="M24" s="60">
        <v>13</v>
      </c>
      <c r="N24" s="63">
        <v>12</v>
      </c>
      <c r="O24" s="63">
        <v>17</v>
      </c>
      <c r="P24" s="63">
        <v>10</v>
      </c>
      <c r="Q24" s="63">
        <v>8</v>
      </c>
      <c r="R24" s="63">
        <v>8</v>
      </c>
      <c r="S24" s="63"/>
      <c r="T24" s="63">
        <v>7</v>
      </c>
      <c r="U24" s="63">
        <v>14</v>
      </c>
      <c r="V24" s="63">
        <v>0</v>
      </c>
      <c r="W24" s="63">
        <v>0</v>
      </c>
      <c r="X24" s="63"/>
      <c r="Y24" s="63"/>
      <c r="Z24" s="63"/>
      <c r="AA24" s="63"/>
    </row>
    <row r="25" spans="1:27" ht="21.95" customHeight="1" x14ac:dyDescent="0.2">
      <c r="A25" s="46" t="s">
        <v>32</v>
      </c>
      <c r="B25" s="75">
        <v>141</v>
      </c>
      <c r="C25" s="72">
        <v>335</v>
      </c>
      <c r="D25" s="43">
        <f t="shared" si="2"/>
        <v>2.375886524822695</v>
      </c>
      <c r="F25" s="55">
        <v>30</v>
      </c>
      <c r="G25" s="56">
        <v>6</v>
      </c>
      <c r="H25" s="63"/>
      <c r="I25" s="63">
        <v>70</v>
      </c>
      <c r="J25" s="63">
        <v>24</v>
      </c>
      <c r="K25" s="63">
        <v>37</v>
      </c>
      <c r="L25" s="60">
        <v>12</v>
      </c>
      <c r="M25" s="60">
        <v>16</v>
      </c>
      <c r="N25" s="63">
        <v>20</v>
      </c>
      <c r="O25" s="63">
        <v>25</v>
      </c>
      <c r="P25" s="63">
        <v>12</v>
      </c>
      <c r="Q25" s="63">
        <v>10</v>
      </c>
      <c r="R25" s="63">
        <v>41</v>
      </c>
      <c r="S25" s="63">
        <v>86</v>
      </c>
      <c r="T25" s="63">
        <v>13</v>
      </c>
      <c r="U25" s="63">
        <v>31</v>
      </c>
      <c r="V25" s="63">
        <v>0</v>
      </c>
      <c r="W25" s="63">
        <v>0</v>
      </c>
      <c r="X25" s="63"/>
      <c r="Y25" s="63"/>
      <c r="Z25" s="63"/>
      <c r="AA25" s="63"/>
    </row>
    <row r="26" spans="1:27" ht="21.95" customHeight="1" x14ac:dyDescent="0.2">
      <c r="A26" s="46" t="s">
        <v>33</v>
      </c>
      <c r="B26" s="75">
        <v>235</v>
      </c>
      <c r="C26" s="72">
        <v>318</v>
      </c>
      <c r="D26" s="43">
        <f t="shared" si="2"/>
        <v>1.3531914893617021</v>
      </c>
      <c r="F26" s="55">
        <v>13</v>
      </c>
      <c r="G26" s="56">
        <v>135</v>
      </c>
      <c r="H26" s="63">
        <v>10</v>
      </c>
      <c r="I26" s="63">
        <v>7</v>
      </c>
      <c r="J26" s="63"/>
      <c r="K26" s="63"/>
      <c r="L26" s="60">
        <v>42</v>
      </c>
      <c r="M26" s="60">
        <v>63</v>
      </c>
      <c r="N26" s="63">
        <v>13</v>
      </c>
      <c r="O26" s="63">
        <v>21</v>
      </c>
      <c r="P26" s="63">
        <v>24</v>
      </c>
      <c r="Q26" s="63">
        <v>11</v>
      </c>
      <c r="R26" s="63">
        <v>26</v>
      </c>
      <c r="S26" s="63">
        <v>19</v>
      </c>
      <c r="T26" s="63">
        <v>31</v>
      </c>
      <c r="U26" s="63">
        <v>66</v>
      </c>
      <c r="V26" s="63">
        <v>18</v>
      </c>
      <c r="W26" s="63">
        <v>43</v>
      </c>
      <c r="X26" s="63"/>
      <c r="Y26" s="63"/>
      <c r="Z26" s="63"/>
      <c r="AA26" s="63"/>
    </row>
    <row r="27" spans="1:27" ht="21.95" customHeight="1" x14ac:dyDescent="0.2">
      <c r="A27" s="46" t="s">
        <v>34</v>
      </c>
      <c r="B27" s="76">
        <v>0</v>
      </c>
      <c r="C27" s="74">
        <v>0</v>
      </c>
      <c r="D27" s="43"/>
      <c r="F27" s="55">
        <v>0</v>
      </c>
      <c r="G27" s="56"/>
      <c r="H27" s="63"/>
      <c r="I27" s="63"/>
      <c r="J27" s="63"/>
      <c r="K27" s="63"/>
      <c r="L27" s="61"/>
      <c r="M27" s="61"/>
      <c r="N27" s="63"/>
      <c r="O27" s="63"/>
      <c r="P27" s="63" t="s">
        <v>83</v>
      </c>
      <c r="Q27" s="63" t="s">
        <v>83</v>
      </c>
      <c r="R27" s="63"/>
      <c r="S27" s="63"/>
      <c r="T27" s="63">
        <v>0</v>
      </c>
      <c r="U27" s="63"/>
      <c r="V27" s="63">
        <v>0</v>
      </c>
      <c r="W27" s="63">
        <v>0</v>
      </c>
      <c r="X27" s="63"/>
      <c r="Y27" s="63"/>
      <c r="Z27" s="63"/>
      <c r="AA27" s="63"/>
    </row>
    <row r="28" spans="1:27" ht="33.950000000000003" customHeight="1" x14ac:dyDescent="0.2">
      <c r="A28" s="46" t="s">
        <v>35</v>
      </c>
      <c r="B28" s="75">
        <v>82</v>
      </c>
      <c r="C28" s="72">
        <f>SUM(C29:C31)</f>
        <v>42</v>
      </c>
      <c r="D28" s="43"/>
      <c r="F28" s="55">
        <v>0</v>
      </c>
      <c r="G28" s="56"/>
      <c r="H28" s="63">
        <v>7</v>
      </c>
      <c r="I28" s="63"/>
      <c r="J28" s="63"/>
      <c r="K28" s="63"/>
      <c r="L28" s="60"/>
      <c r="M28" s="60"/>
      <c r="N28" s="63"/>
      <c r="O28" s="63"/>
      <c r="P28" s="63" t="s">
        <v>83</v>
      </c>
      <c r="Q28" s="63" t="s">
        <v>83</v>
      </c>
      <c r="R28" s="63"/>
      <c r="S28" s="63"/>
      <c r="T28" s="63">
        <v>0</v>
      </c>
      <c r="U28" s="63"/>
      <c r="V28" s="63">
        <v>0</v>
      </c>
      <c r="W28" s="63">
        <v>0</v>
      </c>
      <c r="X28" s="63"/>
      <c r="Y28" s="63"/>
      <c r="Z28" s="63"/>
      <c r="AA28" s="63"/>
    </row>
    <row r="29" spans="1:27" ht="21.95" customHeight="1" x14ac:dyDescent="0.2">
      <c r="A29" s="47" t="s">
        <v>36</v>
      </c>
      <c r="B29" s="76">
        <v>0</v>
      </c>
      <c r="C29" s="72">
        <v>0</v>
      </c>
      <c r="D29" s="43"/>
      <c r="F29" s="55"/>
      <c r="G29" s="30"/>
      <c r="H29" s="63"/>
      <c r="I29" s="63"/>
      <c r="J29" s="63"/>
      <c r="K29" s="63"/>
      <c r="L29" s="61"/>
      <c r="M29" s="61"/>
      <c r="N29" s="63"/>
      <c r="O29" s="63"/>
      <c r="P29" s="63"/>
      <c r="Q29" s="63"/>
      <c r="R29" s="63"/>
      <c r="S29" s="63"/>
      <c r="T29" s="63"/>
      <c r="U29" s="63"/>
      <c r="V29" s="63">
        <v>0</v>
      </c>
      <c r="W29" s="63">
        <v>0</v>
      </c>
      <c r="X29" s="63"/>
      <c r="Y29" s="63"/>
      <c r="Z29" s="63"/>
      <c r="AA29" s="63"/>
    </row>
    <row r="30" spans="1:27" ht="21.95" customHeight="1" x14ac:dyDescent="0.2">
      <c r="A30" s="47" t="s">
        <v>37</v>
      </c>
      <c r="B30" s="75">
        <v>36</v>
      </c>
      <c r="C30" s="72">
        <v>42</v>
      </c>
      <c r="D30" s="43">
        <f t="shared" ref="D30" si="3">C30/B30</f>
        <v>1.1666666666666667</v>
      </c>
      <c r="F30" s="55"/>
      <c r="G30" s="30"/>
      <c r="H30" s="63"/>
      <c r="I30" s="63"/>
      <c r="J30" s="63"/>
      <c r="K30" s="63"/>
      <c r="L30" s="60"/>
      <c r="M30" s="60"/>
      <c r="N30" s="63"/>
      <c r="O30" s="63"/>
      <c r="P30" s="63"/>
      <c r="Q30" s="63"/>
      <c r="R30" s="63"/>
      <c r="S30" s="63"/>
      <c r="T30" s="63"/>
      <c r="U30" s="63"/>
      <c r="V30" s="63">
        <v>55</v>
      </c>
      <c r="W30" s="63">
        <v>42</v>
      </c>
      <c r="X30" s="63"/>
      <c r="Y30" s="63"/>
      <c r="Z30" s="63"/>
      <c r="AA30" s="63"/>
    </row>
    <row r="31" spans="1:27" ht="21.95" customHeight="1" x14ac:dyDescent="0.2">
      <c r="A31" s="47" t="s">
        <v>38</v>
      </c>
      <c r="B31" s="75">
        <v>39</v>
      </c>
      <c r="C31" s="72">
        <v>0</v>
      </c>
      <c r="D31" s="43"/>
      <c r="F31" s="55"/>
      <c r="G31" s="30"/>
      <c r="H31" s="63"/>
      <c r="I31" s="63"/>
      <c r="J31" s="63"/>
      <c r="K31" s="63"/>
      <c r="L31" s="60"/>
      <c r="M31" s="60"/>
      <c r="N31" s="63"/>
      <c r="O31" s="63"/>
      <c r="P31" s="63"/>
      <c r="Q31" s="63"/>
      <c r="R31" s="63"/>
      <c r="S31" s="63"/>
      <c r="T31" s="63"/>
      <c r="U31" s="63"/>
      <c r="V31" s="63">
        <v>0</v>
      </c>
      <c r="W31" s="63">
        <v>0</v>
      </c>
      <c r="X31" s="63"/>
      <c r="Y31" s="63"/>
      <c r="Z31" s="63"/>
      <c r="AA31" s="63"/>
    </row>
    <row r="32" spans="1:27" ht="21.95" customHeight="1" x14ac:dyDescent="0.2">
      <c r="A32" s="46" t="s">
        <v>39</v>
      </c>
      <c r="B32" s="75">
        <v>0</v>
      </c>
      <c r="C32" s="72">
        <v>3</v>
      </c>
      <c r="D32" s="43" t="e">
        <f t="shared" ref="D32:D44" si="4">C32/B32</f>
        <v>#DIV/0!</v>
      </c>
      <c r="F32" s="55"/>
      <c r="G32" s="30"/>
      <c r="H32" s="63"/>
      <c r="I32" s="63"/>
      <c r="J32" s="63"/>
      <c r="K32" s="63"/>
      <c r="L32" s="60">
        <v>20</v>
      </c>
      <c r="M32" s="60">
        <v>0</v>
      </c>
      <c r="N32" s="63"/>
      <c r="O32" s="63"/>
      <c r="P32" s="63" t="s">
        <v>83</v>
      </c>
      <c r="Q32" s="63" t="s">
        <v>83</v>
      </c>
      <c r="R32" s="63"/>
      <c r="S32" s="63"/>
      <c r="T32" s="63">
        <v>0</v>
      </c>
      <c r="U32" s="63">
        <v>3</v>
      </c>
      <c r="V32" s="63">
        <v>0</v>
      </c>
      <c r="W32" s="63">
        <v>0</v>
      </c>
      <c r="X32" s="63"/>
      <c r="Y32" s="63"/>
      <c r="Z32" s="63"/>
      <c r="AA32" s="63"/>
    </row>
    <row r="33" spans="1:27" ht="21.95" customHeight="1" x14ac:dyDescent="0.2">
      <c r="A33" s="46" t="s">
        <v>40</v>
      </c>
      <c r="B33" s="75">
        <v>137</v>
      </c>
      <c r="C33" s="72">
        <v>106</v>
      </c>
      <c r="D33" s="43">
        <f t="shared" si="4"/>
        <v>0.77372262773722633</v>
      </c>
      <c r="F33" s="55">
        <v>6</v>
      </c>
      <c r="G33" s="30">
        <v>5</v>
      </c>
      <c r="H33" s="63">
        <v>4</v>
      </c>
      <c r="I33" s="63">
        <v>11</v>
      </c>
      <c r="J33" s="63">
        <v>7</v>
      </c>
      <c r="K33" s="63">
        <v>22</v>
      </c>
      <c r="L33" s="60">
        <v>33</v>
      </c>
      <c r="M33" s="60">
        <v>3</v>
      </c>
      <c r="N33" s="63">
        <v>17</v>
      </c>
      <c r="O33" s="63">
        <v>19</v>
      </c>
      <c r="P33" s="63">
        <v>8</v>
      </c>
      <c r="Q33" s="63">
        <v>2</v>
      </c>
      <c r="R33" s="63">
        <v>2</v>
      </c>
      <c r="S33" s="63">
        <v>5</v>
      </c>
      <c r="T33" s="63">
        <v>8</v>
      </c>
      <c r="U33" s="63">
        <v>10</v>
      </c>
      <c r="V33" s="63">
        <v>0</v>
      </c>
      <c r="W33" s="63">
        <v>0</v>
      </c>
      <c r="X33" s="63">
        <v>20</v>
      </c>
      <c r="Y33" s="63">
        <v>11</v>
      </c>
      <c r="Z33" s="63">
        <v>32</v>
      </c>
      <c r="AA33" s="63">
        <v>43</v>
      </c>
    </row>
    <row r="34" spans="1:27" ht="21.95" customHeight="1" x14ac:dyDescent="0.2">
      <c r="A34" s="46" t="s">
        <v>41</v>
      </c>
      <c r="B34" s="75">
        <v>15</v>
      </c>
      <c r="C34" s="72">
        <v>5</v>
      </c>
      <c r="D34" s="43">
        <f t="shared" si="4"/>
        <v>0.33333333333333331</v>
      </c>
      <c r="F34" s="55">
        <v>0</v>
      </c>
      <c r="G34" s="30"/>
      <c r="H34" s="63"/>
      <c r="I34" s="63"/>
      <c r="J34" s="63"/>
      <c r="K34" s="63"/>
      <c r="L34" s="60"/>
      <c r="M34" s="60"/>
      <c r="N34" s="63"/>
      <c r="O34" s="63"/>
      <c r="P34" s="63" t="s">
        <v>83</v>
      </c>
      <c r="Q34" s="63" t="s">
        <v>83</v>
      </c>
      <c r="R34" s="63"/>
      <c r="S34" s="63"/>
      <c r="T34" s="63"/>
      <c r="U34" s="63"/>
      <c r="V34" s="63">
        <v>12</v>
      </c>
      <c r="W34" s="63">
        <v>5</v>
      </c>
      <c r="X34" s="63"/>
      <c r="Y34" s="63"/>
      <c r="Z34" s="63"/>
      <c r="AA34" s="63"/>
    </row>
    <row r="35" spans="1:27" ht="21.95" customHeight="1" x14ac:dyDescent="0.2">
      <c r="A35" s="46" t="s">
        <v>42</v>
      </c>
      <c r="B35" s="75">
        <v>46</v>
      </c>
      <c r="C35" s="72">
        <v>50</v>
      </c>
      <c r="D35" s="43">
        <f t="shared" si="4"/>
        <v>1.0869565217391304</v>
      </c>
      <c r="F35" s="55">
        <v>2</v>
      </c>
      <c r="G35" s="30"/>
      <c r="H35" s="63"/>
      <c r="I35" s="63"/>
      <c r="J35" s="63"/>
      <c r="K35" s="63"/>
      <c r="L35" s="61"/>
      <c r="M35" s="61"/>
      <c r="N35" s="63">
        <v>3</v>
      </c>
      <c r="O35" s="63">
        <v>8</v>
      </c>
      <c r="P35" s="63" t="s">
        <v>83</v>
      </c>
      <c r="Q35" s="63" t="s">
        <v>85</v>
      </c>
      <c r="R35" s="63"/>
      <c r="S35" s="63"/>
      <c r="T35" s="63">
        <v>36</v>
      </c>
      <c r="U35" s="63">
        <v>8</v>
      </c>
      <c r="V35" s="63">
        <v>0</v>
      </c>
      <c r="W35" s="63">
        <v>0</v>
      </c>
      <c r="X35" s="63"/>
      <c r="Y35" s="63"/>
      <c r="Z35" s="63"/>
      <c r="AA35" s="63"/>
    </row>
    <row r="36" spans="1:27" ht="21.95" customHeight="1" x14ac:dyDescent="0.2">
      <c r="A36" s="46" t="s">
        <v>43</v>
      </c>
      <c r="B36" s="75">
        <v>5</v>
      </c>
      <c r="C36" s="72">
        <v>54</v>
      </c>
      <c r="D36" s="43">
        <f t="shared" si="4"/>
        <v>10.8</v>
      </c>
      <c r="F36" s="55"/>
      <c r="G36" s="30"/>
      <c r="H36" s="63"/>
      <c r="I36" s="63"/>
      <c r="J36" s="63"/>
      <c r="K36" s="63"/>
      <c r="L36" s="60"/>
      <c r="M36" s="60"/>
      <c r="N36" s="63">
        <v>22</v>
      </c>
      <c r="O36" s="63">
        <v>27</v>
      </c>
      <c r="P36" s="63"/>
      <c r="Q36" s="63"/>
      <c r="R36" s="63"/>
      <c r="S36" s="63"/>
      <c r="T36" s="63"/>
      <c r="U36" s="63"/>
      <c r="V36" s="63">
        <v>0</v>
      </c>
      <c r="W36" s="63">
        <v>0</v>
      </c>
      <c r="X36" s="63"/>
      <c r="Y36" s="63"/>
      <c r="Z36" s="63"/>
      <c r="AA36" s="63"/>
    </row>
    <row r="37" spans="1:27" ht="21.95" customHeight="1" x14ac:dyDescent="0.2">
      <c r="A37" s="45" t="s">
        <v>44</v>
      </c>
      <c r="B37" s="41">
        <f>SUM(B38:B45)</f>
        <v>1034</v>
      </c>
      <c r="C37" s="41">
        <f>SUM(C38:C45)</f>
        <v>1114</v>
      </c>
      <c r="D37" s="43">
        <f t="shared" si="4"/>
        <v>1.0773694390715667</v>
      </c>
      <c r="F37" s="54">
        <v>100</v>
      </c>
      <c r="G37" s="57">
        <v>150</v>
      </c>
      <c r="H37" s="63">
        <v>100</v>
      </c>
      <c r="I37" s="63">
        <v>126</v>
      </c>
      <c r="J37" s="63">
        <v>70</v>
      </c>
      <c r="K37" s="63">
        <v>100</v>
      </c>
      <c r="L37" s="59">
        <f>SUM(L38:L43)</f>
        <v>136</v>
      </c>
      <c r="M37" s="59">
        <f>SUM(M38:M43)</f>
        <v>100</v>
      </c>
      <c r="N37" s="63">
        <v>90</v>
      </c>
      <c r="O37" s="63">
        <v>126</v>
      </c>
      <c r="P37" s="63">
        <v>81</v>
      </c>
      <c r="Q37" s="63">
        <v>94</v>
      </c>
      <c r="R37" s="63">
        <v>90</v>
      </c>
      <c r="S37" s="63">
        <v>110</v>
      </c>
      <c r="T37" s="63"/>
      <c r="U37" s="63"/>
      <c r="V37" s="63">
        <v>211</v>
      </c>
      <c r="W37" s="63">
        <v>140</v>
      </c>
      <c r="X37" s="63"/>
      <c r="Y37" s="63"/>
      <c r="Z37" s="63">
        <v>2</v>
      </c>
      <c r="AA37" s="63"/>
    </row>
    <row r="38" spans="1:27" ht="21.95" customHeight="1" x14ac:dyDescent="0.2">
      <c r="A38" s="46" t="s">
        <v>45</v>
      </c>
      <c r="B38" s="77">
        <f t="shared" ref="B38:B57" si="5">F38+H38+J38+L38+N38+P38+R38+T38+V38+X38+Z38</f>
        <v>647</v>
      </c>
      <c r="C38" s="72">
        <v>692</v>
      </c>
      <c r="D38" s="43">
        <f t="shared" si="4"/>
        <v>1.0695517774343122</v>
      </c>
      <c r="F38" s="55">
        <v>66</v>
      </c>
      <c r="G38" s="56">
        <v>69</v>
      </c>
      <c r="H38" s="63">
        <v>61</v>
      </c>
      <c r="I38" s="63">
        <v>85</v>
      </c>
      <c r="J38" s="63">
        <v>39</v>
      </c>
      <c r="K38" s="63">
        <v>79</v>
      </c>
      <c r="L38" s="60">
        <v>80</v>
      </c>
      <c r="M38" s="60">
        <v>64</v>
      </c>
      <c r="N38" s="63">
        <v>69</v>
      </c>
      <c r="O38" s="63">
        <v>76</v>
      </c>
      <c r="P38" s="63">
        <v>29</v>
      </c>
      <c r="Q38" s="63">
        <v>43</v>
      </c>
      <c r="R38" s="63">
        <v>60</v>
      </c>
      <c r="S38" s="63">
        <v>79</v>
      </c>
      <c r="T38" s="63">
        <v>90</v>
      </c>
      <c r="U38" s="63">
        <v>98</v>
      </c>
      <c r="V38" s="63">
        <v>100</v>
      </c>
      <c r="W38" s="63">
        <v>41</v>
      </c>
      <c r="X38" s="63">
        <v>20</v>
      </c>
      <c r="Y38" s="63">
        <v>11</v>
      </c>
      <c r="Z38" s="63">
        <v>33</v>
      </c>
      <c r="AA38" s="63">
        <v>43</v>
      </c>
    </row>
    <row r="39" spans="1:27" ht="21.95" customHeight="1" x14ac:dyDescent="0.2">
      <c r="A39" s="46" t="s">
        <v>46</v>
      </c>
      <c r="B39" s="77">
        <f t="shared" si="5"/>
        <v>224</v>
      </c>
      <c r="C39" s="72">
        <v>220</v>
      </c>
      <c r="D39" s="43">
        <f t="shared" si="4"/>
        <v>0.9821428571428571</v>
      </c>
      <c r="F39" s="55">
        <v>11</v>
      </c>
      <c r="G39" s="56">
        <v>43</v>
      </c>
      <c r="H39" s="63">
        <v>25</v>
      </c>
      <c r="I39" s="63">
        <v>19</v>
      </c>
      <c r="J39" s="63">
        <v>18</v>
      </c>
      <c r="K39" s="63">
        <v>14</v>
      </c>
      <c r="L39" s="60">
        <v>33</v>
      </c>
      <c r="M39" s="60">
        <v>21</v>
      </c>
      <c r="N39" s="63">
        <v>11</v>
      </c>
      <c r="O39" s="63">
        <v>15</v>
      </c>
      <c r="P39" s="63">
        <v>35</v>
      </c>
      <c r="Q39" s="63">
        <v>32</v>
      </c>
      <c r="R39" s="63">
        <v>19</v>
      </c>
      <c r="S39" s="63">
        <v>7</v>
      </c>
      <c r="T39" s="63">
        <v>6</v>
      </c>
      <c r="U39" s="63">
        <v>13</v>
      </c>
      <c r="V39" s="63">
        <v>65</v>
      </c>
      <c r="W39" s="63">
        <v>53</v>
      </c>
      <c r="X39" s="63"/>
      <c r="Y39" s="63"/>
      <c r="Z39" s="63">
        <v>1</v>
      </c>
      <c r="AA39" s="63"/>
    </row>
    <row r="40" spans="1:27" ht="21.95" customHeight="1" x14ac:dyDescent="0.2">
      <c r="A40" s="46" t="s">
        <v>47</v>
      </c>
      <c r="B40" s="77">
        <f t="shared" si="5"/>
        <v>92</v>
      </c>
      <c r="C40" s="72">
        <v>110</v>
      </c>
      <c r="D40" s="43">
        <f t="shared" si="4"/>
        <v>1.1956521739130435</v>
      </c>
      <c r="F40" s="55">
        <v>16</v>
      </c>
      <c r="G40" s="56">
        <v>21</v>
      </c>
      <c r="H40" s="63">
        <v>11</v>
      </c>
      <c r="I40" s="63">
        <v>12</v>
      </c>
      <c r="J40" s="63">
        <v>4</v>
      </c>
      <c r="K40" s="63">
        <v>6</v>
      </c>
      <c r="L40" s="60">
        <v>14</v>
      </c>
      <c r="M40" s="60">
        <v>11</v>
      </c>
      <c r="N40" s="63">
        <v>6</v>
      </c>
      <c r="O40" s="63">
        <v>18</v>
      </c>
      <c r="P40" s="63">
        <v>8</v>
      </c>
      <c r="Q40" s="63">
        <v>9</v>
      </c>
      <c r="R40" s="63">
        <v>2</v>
      </c>
      <c r="S40" s="63">
        <v>7</v>
      </c>
      <c r="T40" s="63">
        <v>2</v>
      </c>
      <c r="U40" s="63">
        <v>8</v>
      </c>
      <c r="V40" s="63">
        <v>29</v>
      </c>
      <c r="W40" s="63">
        <v>33</v>
      </c>
      <c r="X40" s="63"/>
      <c r="Y40" s="63"/>
      <c r="Z40" s="63"/>
      <c r="AA40" s="63"/>
    </row>
    <row r="41" spans="1:27" ht="21.95" customHeight="1" x14ac:dyDescent="0.2">
      <c r="A41" s="46" t="s">
        <v>48</v>
      </c>
      <c r="B41" s="77">
        <f t="shared" si="5"/>
        <v>43</v>
      </c>
      <c r="C41" s="72">
        <v>59</v>
      </c>
      <c r="D41" s="43">
        <f t="shared" si="4"/>
        <v>1.3720930232558139</v>
      </c>
      <c r="F41" s="55">
        <v>7</v>
      </c>
      <c r="G41" s="56">
        <v>13</v>
      </c>
      <c r="H41" s="63">
        <v>3</v>
      </c>
      <c r="I41" s="63">
        <v>4</v>
      </c>
      <c r="J41" s="63">
        <v>1</v>
      </c>
      <c r="K41" s="63">
        <v>1</v>
      </c>
      <c r="L41" s="60">
        <v>6</v>
      </c>
      <c r="M41" s="60">
        <v>2</v>
      </c>
      <c r="N41" s="63">
        <v>3</v>
      </c>
      <c r="O41" s="63">
        <v>9</v>
      </c>
      <c r="P41" s="63">
        <v>7</v>
      </c>
      <c r="Q41" s="63">
        <v>8</v>
      </c>
      <c r="R41" s="63">
        <v>4</v>
      </c>
      <c r="S41" s="63">
        <v>8</v>
      </c>
      <c r="T41" s="63">
        <v>1</v>
      </c>
      <c r="U41" s="63">
        <v>6</v>
      </c>
      <c r="V41" s="63">
        <v>11</v>
      </c>
      <c r="W41" s="63">
        <v>10</v>
      </c>
      <c r="X41" s="63"/>
      <c r="Y41" s="63"/>
      <c r="Z41" s="63"/>
      <c r="AA41" s="63"/>
    </row>
    <row r="42" spans="1:27" ht="21.95" customHeight="1" x14ac:dyDescent="0.2">
      <c r="A42" s="46" t="s">
        <v>49</v>
      </c>
      <c r="B42" s="77">
        <f t="shared" si="5"/>
        <v>17</v>
      </c>
      <c r="C42" s="72">
        <v>14</v>
      </c>
      <c r="D42" s="43">
        <f t="shared" si="4"/>
        <v>0.82352941176470584</v>
      </c>
      <c r="F42" s="55">
        <v>0</v>
      </c>
      <c r="G42" s="56">
        <v>2</v>
      </c>
      <c r="H42" s="63"/>
      <c r="I42" s="63">
        <v>3</v>
      </c>
      <c r="J42" s="63">
        <v>5</v>
      </c>
      <c r="K42" s="63"/>
      <c r="L42" s="60">
        <v>2</v>
      </c>
      <c r="M42" s="60">
        <v>1</v>
      </c>
      <c r="N42" s="63">
        <v>1</v>
      </c>
      <c r="O42" s="63">
        <v>8</v>
      </c>
      <c r="P42" s="63">
        <v>2</v>
      </c>
      <c r="Q42" s="63">
        <v>1</v>
      </c>
      <c r="R42" s="63">
        <v>1</v>
      </c>
      <c r="S42" s="63">
        <v>2</v>
      </c>
      <c r="T42" s="63">
        <v>1</v>
      </c>
      <c r="U42" s="63">
        <v>4</v>
      </c>
      <c r="V42" s="63">
        <v>5</v>
      </c>
      <c r="W42" s="63">
        <v>1</v>
      </c>
      <c r="X42" s="63"/>
      <c r="Y42" s="63"/>
      <c r="Z42" s="63"/>
      <c r="AA42" s="63"/>
    </row>
    <row r="43" spans="1:27" ht="21.95" customHeight="1" x14ac:dyDescent="0.2">
      <c r="A43" s="46" t="s">
        <v>50</v>
      </c>
      <c r="B43" s="77">
        <f t="shared" si="5"/>
        <v>8</v>
      </c>
      <c r="C43" s="72">
        <v>13</v>
      </c>
      <c r="D43" s="43">
        <f t="shared" si="4"/>
        <v>1.625</v>
      </c>
      <c r="F43" s="55">
        <v>0</v>
      </c>
      <c r="G43" s="56">
        <v>1</v>
      </c>
      <c r="H43" s="63"/>
      <c r="I43" s="63">
        <v>1</v>
      </c>
      <c r="J43" s="63">
        <v>3</v>
      </c>
      <c r="K43" s="63"/>
      <c r="L43" s="60">
        <v>1</v>
      </c>
      <c r="M43" s="60">
        <v>1</v>
      </c>
      <c r="N43" s="63"/>
      <c r="O43" s="63"/>
      <c r="P43" s="63" t="s">
        <v>83</v>
      </c>
      <c r="Q43" s="63">
        <v>1</v>
      </c>
      <c r="R43" s="63">
        <v>2</v>
      </c>
      <c r="S43" s="63">
        <v>6</v>
      </c>
      <c r="T43" s="63">
        <v>1</v>
      </c>
      <c r="U43" s="63">
        <v>2</v>
      </c>
      <c r="V43" s="63">
        <v>1</v>
      </c>
      <c r="W43" s="63">
        <v>2</v>
      </c>
      <c r="X43" s="63"/>
      <c r="Y43" s="63"/>
      <c r="Z43" s="63"/>
      <c r="AA43" s="63"/>
    </row>
    <row r="44" spans="1:27" ht="21.95" customHeight="1" x14ac:dyDescent="0.2">
      <c r="A44" s="46" t="s">
        <v>51</v>
      </c>
      <c r="B44" s="77">
        <f t="shared" si="5"/>
        <v>3</v>
      </c>
      <c r="C44" s="72">
        <v>6</v>
      </c>
      <c r="D44" s="43">
        <f t="shared" si="4"/>
        <v>2</v>
      </c>
      <c r="F44" s="55"/>
      <c r="G44" s="56">
        <v>1</v>
      </c>
      <c r="H44" s="63"/>
      <c r="I44" s="63">
        <v>2</v>
      </c>
      <c r="J44" s="63"/>
      <c r="K44" s="63"/>
      <c r="L44" s="60"/>
      <c r="M44" s="60"/>
      <c r="N44" s="63"/>
      <c r="O44" s="63"/>
      <c r="P44" s="63" t="s">
        <v>83</v>
      </c>
      <c r="Q44" s="63" t="s">
        <v>83</v>
      </c>
      <c r="R44" s="63">
        <v>2</v>
      </c>
      <c r="S44" s="63">
        <v>1</v>
      </c>
      <c r="T44" s="63">
        <v>1</v>
      </c>
      <c r="U44" s="63">
        <v>1</v>
      </c>
      <c r="V44" s="63">
        <v>0</v>
      </c>
      <c r="W44" s="63">
        <v>0</v>
      </c>
      <c r="X44" s="63"/>
      <c r="Y44" s="63"/>
      <c r="Z44" s="63"/>
      <c r="AA44" s="63"/>
    </row>
    <row r="45" spans="1:27" ht="21.95" customHeight="1" x14ac:dyDescent="0.2">
      <c r="A45" s="46" t="s">
        <v>52</v>
      </c>
      <c r="C45" s="41"/>
      <c r="D45" s="43"/>
      <c r="F45" s="55"/>
      <c r="G45" s="56"/>
      <c r="H45" s="63"/>
      <c r="I45" s="63"/>
      <c r="J45" s="63"/>
      <c r="K45" s="63"/>
      <c r="L45" s="60"/>
      <c r="M45" s="60"/>
      <c r="N45" s="63"/>
      <c r="O45" s="63"/>
      <c r="P45" s="63" t="s">
        <v>83</v>
      </c>
      <c r="Q45" s="63" t="s">
        <v>83</v>
      </c>
      <c r="R45" s="63"/>
      <c r="S45" s="63">
        <v>0</v>
      </c>
      <c r="T45" s="63">
        <v>0</v>
      </c>
      <c r="U45" s="63"/>
      <c r="V45" s="63">
        <v>0</v>
      </c>
      <c r="W45" s="63">
        <v>0</v>
      </c>
      <c r="X45" s="63"/>
      <c r="Y45" s="63"/>
      <c r="Z45" s="63"/>
      <c r="AA45" s="63"/>
    </row>
    <row r="46" spans="1:27" ht="21.95" customHeight="1" x14ac:dyDescent="0.2">
      <c r="A46" s="46" t="s">
        <v>53</v>
      </c>
      <c r="B46" s="77">
        <v>29.6</v>
      </c>
      <c r="C46" s="77">
        <v>33.1</v>
      </c>
      <c r="D46" s="43">
        <f t="shared" ref="D46:D47" si="6">C46/B46</f>
        <v>1.1182432432432432</v>
      </c>
      <c r="F46" s="55"/>
      <c r="G46" s="56"/>
      <c r="H46" s="63">
        <v>28.12</v>
      </c>
      <c r="I46" s="63">
        <v>29</v>
      </c>
      <c r="J46" s="63">
        <v>30.05</v>
      </c>
      <c r="K46" s="63">
        <v>31</v>
      </c>
      <c r="L46" s="60"/>
      <c r="M46" s="60"/>
      <c r="N46" s="63"/>
      <c r="O46" s="63"/>
      <c r="P46" s="63">
        <v>31.506172839506174</v>
      </c>
      <c r="Q46" s="63">
        <v>35.555555555555557</v>
      </c>
      <c r="R46" s="63"/>
      <c r="S46" s="63"/>
      <c r="T46" s="63">
        <v>25.84</v>
      </c>
      <c r="U46" s="63">
        <v>28.02</v>
      </c>
      <c r="V46" s="63"/>
      <c r="W46" s="63"/>
      <c r="X46" s="63"/>
      <c r="Y46" s="63"/>
      <c r="Z46" s="63"/>
      <c r="AA46" s="63"/>
    </row>
    <row r="47" spans="1:27" ht="21.95" customHeight="1" x14ac:dyDescent="0.2">
      <c r="A47" s="48" t="s">
        <v>54</v>
      </c>
      <c r="B47" s="41">
        <v>1034</v>
      </c>
      <c r="C47" s="41">
        <v>1114</v>
      </c>
      <c r="D47" s="43">
        <f t="shared" si="6"/>
        <v>1.0773694390715667</v>
      </c>
      <c r="F47" s="54">
        <v>100</v>
      </c>
      <c r="G47" s="56">
        <v>150</v>
      </c>
      <c r="H47" s="63">
        <v>100</v>
      </c>
      <c r="I47" s="63">
        <v>126</v>
      </c>
      <c r="J47" s="63">
        <v>70</v>
      </c>
      <c r="K47" s="63">
        <v>100</v>
      </c>
      <c r="L47" s="59">
        <f>SUM(L48:L51)</f>
        <v>136</v>
      </c>
      <c r="M47" s="59">
        <f>SUM(M48:M51)</f>
        <v>100</v>
      </c>
      <c r="N47" s="63">
        <v>90</v>
      </c>
      <c r="O47" s="63">
        <v>126</v>
      </c>
      <c r="P47" s="63"/>
      <c r="Q47" s="63"/>
      <c r="R47" s="63">
        <v>90</v>
      </c>
      <c r="S47" s="63"/>
      <c r="T47" s="63"/>
      <c r="U47" s="63"/>
      <c r="V47" s="63">
        <v>211</v>
      </c>
      <c r="W47" s="63">
        <v>140</v>
      </c>
      <c r="X47" s="63"/>
      <c r="Y47" s="63"/>
      <c r="Z47" s="63"/>
      <c r="AA47" s="63"/>
    </row>
    <row r="48" spans="1:27" ht="21.95" customHeight="1" x14ac:dyDescent="0.2">
      <c r="A48" s="46" t="s">
        <v>55</v>
      </c>
      <c r="B48" s="41"/>
      <c r="C48" s="41"/>
      <c r="D48" s="43"/>
      <c r="F48" s="55"/>
      <c r="G48" s="56">
        <v>0</v>
      </c>
      <c r="H48" s="63"/>
      <c r="I48" s="63"/>
      <c r="J48" s="63"/>
      <c r="K48" s="63"/>
      <c r="L48" s="61"/>
      <c r="M48" s="61">
        <v>0</v>
      </c>
      <c r="N48" s="63"/>
      <c r="O48" s="63">
        <v>0</v>
      </c>
      <c r="P48" s="63" t="s">
        <v>86</v>
      </c>
      <c r="Q48" s="63" t="s">
        <v>87</v>
      </c>
      <c r="R48" s="63"/>
      <c r="S48" s="63">
        <v>0</v>
      </c>
      <c r="T48" s="63"/>
      <c r="U48" s="63">
        <v>0</v>
      </c>
      <c r="V48" s="63">
        <v>0</v>
      </c>
      <c r="W48" s="63">
        <v>0</v>
      </c>
      <c r="X48" s="63"/>
      <c r="Y48" s="63"/>
      <c r="Z48" s="63"/>
      <c r="AA48" s="63"/>
    </row>
    <row r="49" spans="1:27" ht="21.95" customHeight="1" x14ac:dyDescent="0.2">
      <c r="A49" s="46" t="s">
        <v>56</v>
      </c>
      <c r="B49" s="41"/>
      <c r="C49" s="41"/>
      <c r="D49" s="43"/>
      <c r="F49" s="55"/>
      <c r="G49" s="56">
        <v>0</v>
      </c>
      <c r="H49" s="63"/>
      <c r="I49" s="63"/>
      <c r="J49" s="63"/>
      <c r="K49" s="63"/>
      <c r="L49" s="61"/>
      <c r="M49" s="61">
        <v>0</v>
      </c>
      <c r="N49" s="63"/>
      <c r="O49" s="63">
        <v>0</v>
      </c>
      <c r="P49" s="63" t="s">
        <v>83</v>
      </c>
      <c r="Q49" s="63" t="s">
        <v>83</v>
      </c>
      <c r="R49" s="63"/>
      <c r="S49" s="63">
        <v>0</v>
      </c>
      <c r="T49" s="63"/>
      <c r="U49" s="63">
        <v>0</v>
      </c>
      <c r="V49" s="63">
        <v>0</v>
      </c>
      <c r="W49" s="63">
        <v>0</v>
      </c>
      <c r="X49" s="63"/>
      <c r="Y49" s="63"/>
      <c r="Z49" s="63"/>
      <c r="AA49" s="63"/>
    </row>
    <row r="50" spans="1:27" ht="21.95" customHeight="1" x14ac:dyDescent="0.2">
      <c r="A50" s="46" t="s">
        <v>57</v>
      </c>
      <c r="B50" s="75">
        <v>76</v>
      </c>
      <c r="C50" s="72">
        <v>62</v>
      </c>
      <c r="D50" s="43">
        <f t="shared" ref="D50:D57" si="7">C50/B50</f>
        <v>0.81578947368421051</v>
      </c>
      <c r="F50" s="55">
        <v>2</v>
      </c>
      <c r="G50" s="56">
        <v>6</v>
      </c>
      <c r="H50" s="63">
        <v>14</v>
      </c>
      <c r="I50" s="63">
        <v>21</v>
      </c>
      <c r="J50" s="63">
        <v>8</v>
      </c>
      <c r="K50" s="63"/>
      <c r="L50" s="60">
        <v>50</v>
      </c>
      <c r="M50" s="60">
        <v>9</v>
      </c>
      <c r="N50" s="63">
        <v>14</v>
      </c>
      <c r="O50" s="63">
        <v>20</v>
      </c>
      <c r="P50" s="63">
        <v>12</v>
      </c>
      <c r="Q50" s="63">
        <v>4</v>
      </c>
      <c r="R50" s="63">
        <v>18</v>
      </c>
      <c r="S50" s="63">
        <v>6</v>
      </c>
      <c r="T50" s="63">
        <v>4</v>
      </c>
      <c r="U50" s="63">
        <v>16</v>
      </c>
      <c r="V50" s="63">
        <v>2</v>
      </c>
      <c r="W50" s="63">
        <v>0</v>
      </c>
      <c r="X50" s="63"/>
      <c r="Y50" s="63"/>
      <c r="Z50" s="63"/>
      <c r="AA50" s="63"/>
    </row>
    <row r="51" spans="1:27" ht="21.95" customHeight="1" x14ac:dyDescent="0.2">
      <c r="A51" s="46" t="s">
        <v>58</v>
      </c>
      <c r="B51" s="75">
        <v>958</v>
      </c>
      <c r="C51" s="72">
        <v>1052</v>
      </c>
      <c r="D51" s="43">
        <f t="shared" si="7"/>
        <v>1.0981210855949897</v>
      </c>
      <c r="F51" s="55">
        <v>98</v>
      </c>
      <c r="G51" s="56">
        <v>144</v>
      </c>
      <c r="H51" s="63">
        <v>86</v>
      </c>
      <c r="I51" s="63">
        <v>105</v>
      </c>
      <c r="J51" s="63">
        <v>62</v>
      </c>
      <c r="K51" s="63">
        <v>100</v>
      </c>
      <c r="L51" s="60">
        <v>86</v>
      </c>
      <c r="M51" s="60">
        <v>91</v>
      </c>
      <c r="N51" s="63">
        <v>76</v>
      </c>
      <c r="O51" s="63">
        <v>106</v>
      </c>
      <c r="P51" s="63">
        <v>69</v>
      </c>
      <c r="Q51" s="63">
        <v>90</v>
      </c>
      <c r="R51" s="63">
        <v>72</v>
      </c>
      <c r="S51" s="63">
        <v>104</v>
      </c>
      <c r="T51" s="63">
        <v>92</v>
      </c>
      <c r="U51" s="63">
        <v>116</v>
      </c>
      <c r="V51" s="63">
        <v>209</v>
      </c>
      <c r="W51" s="63">
        <v>140</v>
      </c>
      <c r="X51" s="63">
        <v>20</v>
      </c>
      <c r="Y51" s="63">
        <v>11</v>
      </c>
      <c r="Z51" s="63">
        <v>34</v>
      </c>
      <c r="AA51" s="63">
        <v>43</v>
      </c>
    </row>
    <row r="52" spans="1:27" ht="21.95" customHeight="1" x14ac:dyDescent="0.2">
      <c r="A52" s="48" t="s">
        <v>59</v>
      </c>
      <c r="B52" s="41">
        <f t="shared" si="5"/>
        <v>497</v>
      </c>
      <c r="C52" s="41">
        <f t="shared" si="1"/>
        <v>534</v>
      </c>
      <c r="D52" s="43">
        <f t="shared" si="7"/>
        <v>1.0744466800804828</v>
      </c>
      <c r="F52" s="54">
        <v>71</v>
      </c>
      <c r="G52" s="56">
        <v>150</v>
      </c>
      <c r="H52" s="63"/>
      <c r="I52" s="63"/>
      <c r="J52" s="63">
        <v>37</v>
      </c>
      <c r="K52" s="63">
        <v>79</v>
      </c>
      <c r="L52" s="59">
        <f>SUM(L53:L58)</f>
        <v>84</v>
      </c>
      <c r="M52" s="59">
        <f>SUM(M53:M58)</f>
        <v>75</v>
      </c>
      <c r="N52" s="63">
        <v>59</v>
      </c>
      <c r="O52" s="63">
        <v>90</v>
      </c>
      <c r="P52" s="63"/>
      <c r="Q52" s="63"/>
      <c r="R52" s="63">
        <v>35</v>
      </c>
      <c r="S52" s="63"/>
      <c r="T52" s="63"/>
      <c r="U52" s="63"/>
      <c r="V52" s="63">
        <v>211</v>
      </c>
      <c r="W52" s="63">
        <v>140</v>
      </c>
      <c r="X52" s="63"/>
      <c r="Y52" s="63"/>
      <c r="Z52" s="63"/>
      <c r="AA52" s="63"/>
    </row>
    <row r="53" spans="1:27" ht="21.95" customHeight="1" x14ac:dyDescent="0.2">
      <c r="A53" s="46" t="s">
        <v>60</v>
      </c>
      <c r="B53" s="77">
        <f t="shared" si="5"/>
        <v>30</v>
      </c>
      <c r="C53" s="77">
        <f t="shared" si="1"/>
        <v>34</v>
      </c>
      <c r="D53" s="43">
        <f t="shared" si="7"/>
        <v>1.1333333333333333</v>
      </c>
      <c r="F53" s="58"/>
      <c r="G53" s="30"/>
      <c r="H53" s="63"/>
      <c r="I53" s="63"/>
      <c r="J53" s="63"/>
      <c r="K53" s="63"/>
      <c r="L53" s="62"/>
      <c r="M53" s="60"/>
      <c r="N53" s="63">
        <v>17</v>
      </c>
      <c r="O53" s="63">
        <v>24</v>
      </c>
      <c r="P53" s="63">
        <v>2</v>
      </c>
      <c r="Q53" s="63">
        <v>0</v>
      </c>
      <c r="R53" s="63"/>
      <c r="S53" s="63"/>
      <c r="T53" s="63"/>
      <c r="U53" s="63"/>
      <c r="V53" s="63">
        <v>9</v>
      </c>
      <c r="W53" s="63">
        <v>10</v>
      </c>
      <c r="X53" s="63">
        <v>2</v>
      </c>
      <c r="Y53" s="63"/>
      <c r="Z53" s="63"/>
      <c r="AA53" s="63"/>
    </row>
    <row r="54" spans="1:27" ht="21.95" customHeight="1" x14ac:dyDescent="0.2">
      <c r="A54" s="46" t="s">
        <v>61</v>
      </c>
      <c r="B54" s="77">
        <f t="shared" si="5"/>
        <v>155</v>
      </c>
      <c r="C54" s="77">
        <f t="shared" si="1"/>
        <v>112</v>
      </c>
      <c r="D54" s="43">
        <f t="shared" si="7"/>
        <v>0.72258064516129028</v>
      </c>
      <c r="F54" s="55">
        <v>6</v>
      </c>
      <c r="G54" s="30">
        <v>9</v>
      </c>
      <c r="H54" s="63">
        <v>22</v>
      </c>
      <c r="I54" s="63">
        <v>18</v>
      </c>
      <c r="J54" s="63">
        <v>3</v>
      </c>
      <c r="K54" s="63">
        <v>2</v>
      </c>
      <c r="L54" s="62">
        <v>29</v>
      </c>
      <c r="M54" s="60">
        <v>11</v>
      </c>
      <c r="N54" s="63">
        <v>28</v>
      </c>
      <c r="O54" s="63">
        <v>35</v>
      </c>
      <c r="P54" s="63">
        <v>16</v>
      </c>
      <c r="Q54" s="63">
        <v>15</v>
      </c>
      <c r="R54" s="63">
        <v>4</v>
      </c>
      <c r="S54" s="63">
        <v>2</v>
      </c>
      <c r="T54" s="63">
        <v>12</v>
      </c>
      <c r="U54" s="63">
        <v>5</v>
      </c>
      <c r="V54" s="63">
        <v>17</v>
      </c>
      <c r="W54" s="63">
        <v>15</v>
      </c>
      <c r="X54" s="63">
        <v>18</v>
      </c>
      <c r="Y54" s="63"/>
      <c r="Z54" s="63"/>
      <c r="AA54" s="63"/>
    </row>
    <row r="55" spans="1:27" ht="21.95" customHeight="1" x14ac:dyDescent="0.2">
      <c r="A55" s="46" t="s">
        <v>62</v>
      </c>
      <c r="B55" s="77">
        <f t="shared" si="5"/>
        <v>103</v>
      </c>
      <c r="C55" s="77">
        <f t="shared" si="1"/>
        <v>113</v>
      </c>
      <c r="D55" s="43">
        <f t="shared" si="7"/>
        <v>1.0970873786407767</v>
      </c>
      <c r="F55" s="55">
        <v>13</v>
      </c>
      <c r="G55" s="30">
        <v>25</v>
      </c>
      <c r="H55" s="63">
        <v>15</v>
      </c>
      <c r="I55" s="63">
        <v>15</v>
      </c>
      <c r="J55" s="63">
        <v>6</v>
      </c>
      <c r="K55" s="63">
        <v>4</v>
      </c>
      <c r="L55" s="62">
        <v>5</v>
      </c>
      <c r="M55" s="60">
        <v>15</v>
      </c>
      <c r="N55" s="63">
        <v>13</v>
      </c>
      <c r="O55" s="63">
        <v>19</v>
      </c>
      <c r="P55" s="63">
        <v>8</v>
      </c>
      <c r="Q55" s="63">
        <v>5</v>
      </c>
      <c r="R55" s="63">
        <v>11</v>
      </c>
      <c r="S55" s="63">
        <v>1</v>
      </c>
      <c r="T55" s="63">
        <v>12</v>
      </c>
      <c r="U55" s="63">
        <v>24</v>
      </c>
      <c r="V55" s="63">
        <v>20</v>
      </c>
      <c r="W55" s="63">
        <v>4</v>
      </c>
      <c r="X55" s="63"/>
      <c r="Y55" s="63">
        <v>1</v>
      </c>
      <c r="Z55" s="63"/>
      <c r="AA55" s="63"/>
    </row>
    <row r="56" spans="1:27" ht="21.95" customHeight="1" x14ac:dyDescent="0.2">
      <c r="A56" s="46" t="s">
        <v>63</v>
      </c>
      <c r="B56" s="77">
        <f t="shared" si="5"/>
        <v>417</v>
      </c>
      <c r="C56" s="77">
        <f t="shared" si="1"/>
        <v>548</v>
      </c>
      <c r="D56" s="43">
        <f t="shared" si="7"/>
        <v>1.3141486810551559</v>
      </c>
      <c r="F56" s="55">
        <v>52</v>
      </c>
      <c r="G56" s="30">
        <v>116</v>
      </c>
      <c r="H56" s="63">
        <v>27</v>
      </c>
      <c r="I56" s="63">
        <v>40</v>
      </c>
      <c r="J56" s="63">
        <v>28</v>
      </c>
      <c r="K56" s="63">
        <v>73</v>
      </c>
      <c r="L56" s="62">
        <v>50</v>
      </c>
      <c r="M56" s="60">
        <v>49</v>
      </c>
      <c r="N56" s="63">
        <v>1</v>
      </c>
      <c r="O56" s="63">
        <v>12</v>
      </c>
      <c r="P56" s="63">
        <v>55</v>
      </c>
      <c r="Q56" s="63">
        <v>74</v>
      </c>
      <c r="R56" s="63">
        <v>20</v>
      </c>
      <c r="S56" s="63">
        <v>38</v>
      </c>
      <c r="T56" s="63">
        <v>20</v>
      </c>
      <c r="U56" s="63">
        <v>44</v>
      </c>
      <c r="V56" s="63">
        <v>159</v>
      </c>
      <c r="W56" s="63">
        <v>101</v>
      </c>
      <c r="X56" s="63"/>
      <c r="Y56" s="63">
        <v>1</v>
      </c>
      <c r="Z56" s="63">
        <v>5</v>
      </c>
      <c r="AA56" s="63"/>
    </row>
    <row r="57" spans="1:27" ht="21.95" customHeight="1" x14ac:dyDescent="0.2">
      <c r="A57" s="46" t="s">
        <v>64</v>
      </c>
      <c r="B57" s="77">
        <f t="shared" si="5"/>
        <v>7</v>
      </c>
      <c r="C57" s="77">
        <f t="shared" si="1"/>
        <v>11</v>
      </c>
      <c r="D57" s="43">
        <f t="shared" si="7"/>
        <v>1.5714285714285714</v>
      </c>
      <c r="F57" s="55"/>
      <c r="G57" s="30">
        <v>0</v>
      </c>
      <c r="H57" s="63"/>
      <c r="I57" s="63"/>
      <c r="J57" s="63"/>
      <c r="K57" s="63"/>
      <c r="L57" s="62"/>
      <c r="M57" s="60"/>
      <c r="N57" s="63"/>
      <c r="O57" s="63"/>
      <c r="P57" s="63">
        <v>0</v>
      </c>
      <c r="Q57" s="63">
        <v>0</v>
      </c>
      <c r="R57" s="63"/>
      <c r="S57" s="63"/>
      <c r="T57" s="63">
        <v>1</v>
      </c>
      <c r="U57" s="63">
        <v>1</v>
      </c>
      <c r="V57" s="63">
        <v>6</v>
      </c>
      <c r="W57" s="63">
        <v>10</v>
      </c>
      <c r="X57" s="63"/>
      <c r="Y57" s="63"/>
      <c r="Z57" s="63"/>
      <c r="AA57" s="63"/>
    </row>
    <row r="58" spans="1:27" ht="21.95" customHeight="1" x14ac:dyDescent="0.2">
      <c r="A58" s="46" t="s">
        <v>65</v>
      </c>
      <c r="B58" s="41"/>
      <c r="C58" s="41"/>
      <c r="D58" s="43"/>
      <c r="F58" s="55"/>
      <c r="G58" s="30"/>
      <c r="H58" s="63"/>
      <c r="I58" s="63"/>
      <c r="J58" s="63"/>
      <c r="K58" s="63"/>
      <c r="L58" s="61"/>
      <c r="M58" s="61"/>
      <c r="N58" s="63"/>
      <c r="O58" s="63"/>
      <c r="P58" s="63" t="s">
        <v>83</v>
      </c>
      <c r="Q58" s="63" t="s">
        <v>83</v>
      </c>
      <c r="R58" s="63"/>
      <c r="S58" s="63"/>
      <c r="T58" s="63"/>
      <c r="U58" s="63"/>
      <c r="V58" s="63">
        <v>0</v>
      </c>
      <c r="W58" s="63">
        <v>0</v>
      </c>
      <c r="X58" s="63"/>
      <c r="Y58" s="63"/>
      <c r="Z58" s="63"/>
      <c r="AA58" s="63"/>
    </row>
    <row r="59" spans="1:27" ht="21.95" customHeight="1" x14ac:dyDescent="0.2">
      <c r="A59" s="45" t="s">
        <v>66</v>
      </c>
      <c r="B59" s="41"/>
      <c r="C59" s="41"/>
      <c r="D59" s="43"/>
      <c r="F59" s="55"/>
      <c r="G59" s="30"/>
      <c r="H59" s="63"/>
      <c r="I59" s="63"/>
      <c r="J59" s="63"/>
      <c r="K59" s="63"/>
      <c r="L59" s="61"/>
      <c r="M59" s="61"/>
      <c r="N59" s="63"/>
      <c r="O59" s="63"/>
      <c r="P59" s="63"/>
      <c r="Q59" s="63"/>
      <c r="R59" s="63"/>
      <c r="S59" s="63"/>
      <c r="T59" s="63"/>
      <c r="U59" s="63"/>
      <c r="V59" s="63">
        <v>0</v>
      </c>
      <c r="W59" s="63">
        <v>0</v>
      </c>
      <c r="X59" s="63"/>
      <c r="Y59" s="63"/>
      <c r="Z59" s="63"/>
      <c r="AA59" s="63"/>
    </row>
    <row r="60" spans="1:27" ht="21.95" customHeight="1" x14ac:dyDescent="0.2">
      <c r="A60" s="46" t="s">
        <v>67</v>
      </c>
      <c r="B60" s="41"/>
      <c r="C60" s="41"/>
      <c r="D60" s="43"/>
      <c r="F60" s="55"/>
      <c r="G60" s="30"/>
      <c r="H60" s="63"/>
      <c r="I60" s="63"/>
      <c r="J60" s="63"/>
      <c r="K60" s="63"/>
      <c r="L60" s="61"/>
      <c r="M60" s="61"/>
      <c r="N60" s="63"/>
      <c r="O60" s="63"/>
      <c r="P60" s="63"/>
      <c r="Q60" s="63"/>
      <c r="R60" s="63"/>
      <c r="S60" s="63"/>
      <c r="T60" s="63"/>
      <c r="U60" s="63"/>
      <c r="V60" s="63">
        <v>0</v>
      </c>
      <c r="W60" s="63">
        <v>0</v>
      </c>
      <c r="X60" s="63"/>
      <c r="Y60" s="63"/>
      <c r="Z60" s="63"/>
      <c r="AA60" s="63"/>
    </row>
    <row r="61" spans="1:27" ht="21.95" customHeight="1" x14ac:dyDescent="0.2">
      <c r="A61" s="46" t="s">
        <v>68</v>
      </c>
      <c r="B61" s="41"/>
      <c r="C61" s="41"/>
      <c r="D61" s="43"/>
      <c r="F61" s="55"/>
      <c r="G61" s="30"/>
      <c r="H61" s="63"/>
      <c r="I61" s="63"/>
      <c r="J61" s="63"/>
      <c r="K61" s="63"/>
      <c r="L61" s="61"/>
      <c r="M61" s="61"/>
      <c r="N61" s="63"/>
      <c r="O61" s="63"/>
      <c r="P61" s="63"/>
      <c r="Q61" s="63"/>
      <c r="R61" s="63"/>
      <c r="S61" s="63"/>
      <c r="T61" s="63"/>
      <c r="U61" s="63"/>
      <c r="V61" s="63">
        <v>0</v>
      </c>
      <c r="W61" s="63">
        <v>0</v>
      </c>
      <c r="X61" s="63"/>
      <c r="Y61" s="63"/>
      <c r="Z61" s="63"/>
      <c r="AA61" s="63"/>
    </row>
    <row r="62" spans="1:27" ht="21.95" customHeight="1" x14ac:dyDescent="0.2">
      <c r="A62" s="40" t="s">
        <v>69</v>
      </c>
      <c r="B62" s="78">
        <v>512</v>
      </c>
      <c r="C62" s="74">
        <f>SUM(C63,C66)</f>
        <v>506</v>
      </c>
      <c r="D62" s="43">
        <f t="shared" ref="D62:D68" si="8">C62/B62</f>
        <v>0.98828125</v>
      </c>
      <c r="F62" s="54">
        <v>61</v>
      </c>
      <c r="G62" s="30">
        <v>57</v>
      </c>
      <c r="H62" s="63"/>
      <c r="I62" s="63"/>
      <c r="J62" s="63">
        <v>41</v>
      </c>
      <c r="K62" s="63">
        <v>38</v>
      </c>
      <c r="L62" s="59">
        <v>49</v>
      </c>
      <c r="M62" s="59">
        <v>46</v>
      </c>
      <c r="N62" s="63">
        <v>20</v>
      </c>
      <c r="O62" s="63">
        <v>45</v>
      </c>
      <c r="P62" s="63"/>
      <c r="Q62" s="63"/>
      <c r="R62" s="63"/>
      <c r="S62" s="63"/>
      <c r="T62" s="63"/>
      <c r="U62" s="63"/>
      <c r="V62" s="63">
        <v>95</v>
      </c>
      <c r="W62" s="63">
        <v>95</v>
      </c>
      <c r="X62" s="63">
        <v>8</v>
      </c>
      <c r="Y62" s="63">
        <v>7</v>
      </c>
      <c r="Z62" s="63">
        <v>26</v>
      </c>
      <c r="AA62" s="63">
        <v>26</v>
      </c>
    </row>
    <row r="63" spans="1:27" ht="21.95" customHeight="1" x14ac:dyDescent="0.2">
      <c r="A63" s="45" t="s">
        <v>70</v>
      </c>
      <c r="B63" s="78">
        <v>168</v>
      </c>
      <c r="C63" s="73">
        <v>164</v>
      </c>
      <c r="D63" s="43">
        <f t="shared" si="8"/>
        <v>0.97619047619047616</v>
      </c>
      <c r="F63" s="54">
        <v>19</v>
      </c>
      <c r="G63" s="30">
        <v>19</v>
      </c>
      <c r="H63" s="63">
        <v>15</v>
      </c>
      <c r="I63" s="63">
        <v>15</v>
      </c>
      <c r="J63" s="63">
        <v>11</v>
      </c>
      <c r="K63" s="63">
        <v>11</v>
      </c>
      <c r="L63" s="59">
        <v>12</v>
      </c>
      <c r="M63" s="59">
        <v>12</v>
      </c>
      <c r="N63" s="63">
        <v>13</v>
      </c>
      <c r="O63" s="63">
        <v>11</v>
      </c>
      <c r="P63" s="63"/>
      <c r="Q63" s="63"/>
      <c r="R63" s="63">
        <v>12</v>
      </c>
      <c r="S63" s="63">
        <v>11</v>
      </c>
      <c r="T63" s="63"/>
      <c r="U63" s="63"/>
      <c r="V63" s="63">
        <v>44</v>
      </c>
      <c r="W63" s="63">
        <v>44</v>
      </c>
      <c r="X63" s="63">
        <v>6</v>
      </c>
      <c r="Y63" s="63">
        <v>5</v>
      </c>
      <c r="Z63" s="63">
        <v>10</v>
      </c>
      <c r="AA63" s="63">
        <v>10</v>
      </c>
    </row>
    <row r="64" spans="1:27" ht="21.95" customHeight="1" x14ac:dyDescent="0.2">
      <c r="A64" s="49" t="s">
        <v>71</v>
      </c>
      <c r="B64" s="75">
        <v>143</v>
      </c>
      <c r="C64" s="72">
        <v>126</v>
      </c>
      <c r="D64" s="43">
        <f t="shared" si="8"/>
        <v>0.88111888111888115</v>
      </c>
      <c r="F64" s="55">
        <v>18</v>
      </c>
      <c r="G64" s="30">
        <v>18</v>
      </c>
      <c r="H64" s="63">
        <v>12</v>
      </c>
      <c r="I64" s="63">
        <v>14</v>
      </c>
      <c r="J64" s="63">
        <v>13</v>
      </c>
      <c r="K64" s="63">
        <v>86</v>
      </c>
      <c r="L64" s="60">
        <v>11</v>
      </c>
      <c r="M64" s="60">
        <v>11</v>
      </c>
      <c r="N64" s="63">
        <v>12</v>
      </c>
      <c r="O64" s="63">
        <v>10</v>
      </c>
      <c r="P64" s="63">
        <v>9</v>
      </c>
      <c r="Q64" s="63">
        <v>7</v>
      </c>
      <c r="R64" s="63">
        <v>11</v>
      </c>
      <c r="S64" s="63">
        <v>10</v>
      </c>
      <c r="T64" s="63">
        <v>15</v>
      </c>
      <c r="U64" s="63">
        <v>14</v>
      </c>
      <c r="V64" s="63">
        <v>31</v>
      </c>
      <c r="W64" s="63">
        <v>22</v>
      </c>
      <c r="X64" s="63">
        <v>3</v>
      </c>
      <c r="Y64" s="63">
        <v>4</v>
      </c>
      <c r="Z64" s="63">
        <v>8</v>
      </c>
      <c r="AA64" s="63">
        <v>3</v>
      </c>
    </row>
    <row r="65" spans="1:27" ht="21.95" customHeight="1" x14ac:dyDescent="0.2">
      <c r="A65" s="49" t="s">
        <v>72</v>
      </c>
      <c r="B65" s="75">
        <v>19</v>
      </c>
      <c r="C65" s="72">
        <v>38</v>
      </c>
      <c r="D65" s="43">
        <f t="shared" si="8"/>
        <v>2</v>
      </c>
      <c r="F65" s="55">
        <v>1</v>
      </c>
      <c r="G65" s="30">
        <v>1</v>
      </c>
      <c r="H65" s="63"/>
      <c r="I65" s="63">
        <v>1</v>
      </c>
      <c r="J65" s="63"/>
      <c r="K65" s="63"/>
      <c r="L65" s="60"/>
      <c r="M65" s="60"/>
      <c r="N65" s="63">
        <v>1</v>
      </c>
      <c r="O65" s="63">
        <v>1</v>
      </c>
      <c r="P65" s="63">
        <v>0</v>
      </c>
      <c r="Q65" s="63">
        <v>2</v>
      </c>
      <c r="R65" s="63">
        <v>1</v>
      </c>
      <c r="S65" s="63">
        <v>1</v>
      </c>
      <c r="T65" s="63">
        <v>2</v>
      </c>
      <c r="U65" s="63">
        <v>3</v>
      </c>
      <c r="V65" s="63">
        <v>13</v>
      </c>
      <c r="W65" s="63">
        <v>22</v>
      </c>
      <c r="X65" s="63">
        <v>0</v>
      </c>
      <c r="Y65" s="63">
        <v>1</v>
      </c>
      <c r="Z65" s="63">
        <v>2</v>
      </c>
      <c r="AA65" s="63">
        <v>7</v>
      </c>
    </row>
    <row r="66" spans="1:27" ht="21.95" customHeight="1" x14ac:dyDescent="0.2">
      <c r="A66" s="45" t="s">
        <v>73</v>
      </c>
      <c r="B66" s="78">
        <v>344</v>
      </c>
      <c r="C66" s="73">
        <v>342</v>
      </c>
      <c r="D66" s="43">
        <f t="shared" si="8"/>
        <v>0.9941860465116279</v>
      </c>
      <c r="F66" s="54">
        <v>42</v>
      </c>
      <c r="G66" s="30">
        <v>38</v>
      </c>
      <c r="H66" s="63">
        <v>34</v>
      </c>
      <c r="I66" s="63">
        <v>33</v>
      </c>
      <c r="J66" s="63">
        <v>30</v>
      </c>
      <c r="K66" s="63">
        <v>27</v>
      </c>
      <c r="L66" s="59">
        <v>37</v>
      </c>
      <c r="M66" s="59">
        <v>34</v>
      </c>
      <c r="N66" s="63">
        <v>7</v>
      </c>
      <c r="O66" s="63">
        <v>34</v>
      </c>
      <c r="P66" s="63"/>
      <c r="Q66" s="63"/>
      <c r="R66" s="63">
        <v>39</v>
      </c>
      <c r="S66" s="63">
        <v>36</v>
      </c>
      <c r="T66" s="63"/>
      <c r="U66" s="63"/>
      <c r="V66" s="63">
        <v>51</v>
      </c>
      <c r="W66" s="63">
        <v>51</v>
      </c>
      <c r="X66" s="63">
        <v>2</v>
      </c>
      <c r="Y66" s="63">
        <v>2</v>
      </c>
      <c r="Z66" s="63">
        <v>16</v>
      </c>
      <c r="AA66" s="63">
        <v>16</v>
      </c>
    </row>
    <row r="67" spans="1:27" ht="21.95" customHeight="1" x14ac:dyDescent="0.2">
      <c r="A67" s="49" t="s">
        <v>74</v>
      </c>
      <c r="B67" s="75">
        <v>122</v>
      </c>
      <c r="C67" s="72">
        <v>54</v>
      </c>
      <c r="D67" s="43">
        <f t="shared" si="8"/>
        <v>0.44262295081967212</v>
      </c>
      <c r="F67" s="55">
        <v>8</v>
      </c>
      <c r="G67" s="30">
        <v>4</v>
      </c>
      <c r="H67" s="63">
        <v>9</v>
      </c>
      <c r="I67" s="63">
        <v>4</v>
      </c>
      <c r="J67" s="63">
        <v>57</v>
      </c>
      <c r="K67" s="63">
        <v>14</v>
      </c>
      <c r="L67" s="60">
        <v>11</v>
      </c>
      <c r="M67" s="60">
        <v>5</v>
      </c>
      <c r="N67" s="63">
        <v>6</v>
      </c>
      <c r="O67" s="63">
        <v>24</v>
      </c>
      <c r="P67" s="63">
        <v>16</v>
      </c>
      <c r="Q67" s="63">
        <v>10</v>
      </c>
      <c r="R67" s="63">
        <v>4</v>
      </c>
      <c r="S67" s="63">
        <v>1</v>
      </c>
      <c r="T67" s="63">
        <v>4</v>
      </c>
      <c r="U67" s="63">
        <v>6</v>
      </c>
      <c r="V67" s="63">
        <v>20</v>
      </c>
      <c r="W67" s="63">
        <v>8</v>
      </c>
      <c r="X67" s="63">
        <v>1</v>
      </c>
      <c r="Y67" s="63">
        <v>1</v>
      </c>
      <c r="Z67" s="63">
        <v>5</v>
      </c>
      <c r="AA67" s="63">
        <v>1</v>
      </c>
    </row>
    <row r="68" spans="1:27" ht="21.95" customHeight="1" x14ac:dyDescent="0.2">
      <c r="A68" s="49" t="s">
        <v>75</v>
      </c>
      <c r="B68" s="75">
        <v>172</v>
      </c>
      <c r="C68" s="72">
        <v>211</v>
      </c>
      <c r="D68" s="43">
        <f t="shared" si="8"/>
        <v>1.2267441860465116</v>
      </c>
      <c r="F68" s="55">
        <v>34</v>
      </c>
      <c r="G68" s="30">
        <v>34</v>
      </c>
      <c r="H68" s="63">
        <v>25</v>
      </c>
      <c r="I68" s="63">
        <v>29</v>
      </c>
      <c r="J68" s="63"/>
      <c r="K68" s="63"/>
      <c r="L68" s="60"/>
      <c r="M68" s="60"/>
      <c r="N68" s="63">
        <v>1</v>
      </c>
      <c r="O68" s="63">
        <v>10</v>
      </c>
      <c r="P68" s="63">
        <v>35</v>
      </c>
      <c r="Q68" s="63">
        <v>25</v>
      </c>
      <c r="R68" s="63">
        <v>32</v>
      </c>
      <c r="S68" s="63">
        <v>32</v>
      </c>
      <c r="T68" s="63">
        <v>37</v>
      </c>
      <c r="U68" s="63">
        <v>30</v>
      </c>
      <c r="V68" s="63">
        <v>31</v>
      </c>
      <c r="W68" s="63">
        <v>43</v>
      </c>
      <c r="X68" s="63">
        <v>1</v>
      </c>
      <c r="Y68" s="63">
        <v>1</v>
      </c>
      <c r="Z68" s="63">
        <v>11</v>
      </c>
      <c r="AA68" s="63">
        <v>15</v>
      </c>
    </row>
    <row r="76" spans="1:27" ht="18.75" x14ac:dyDescent="0.3">
      <c r="A76" s="70"/>
      <c r="B76" s="71"/>
      <c r="C76" s="71"/>
      <c r="D76" s="71"/>
      <c r="E76" s="71"/>
      <c r="F76" s="71"/>
      <c r="G76" s="71"/>
      <c r="H76" s="71"/>
    </row>
  </sheetData>
  <mergeCells count="19">
    <mergeCell ref="Z10:AA10"/>
    <mergeCell ref="P10:Q10"/>
    <mergeCell ref="R10:S10"/>
    <mergeCell ref="T10:U10"/>
    <mergeCell ref="X10:Y10"/>
    <mergeCell ref="V10:W10"/>
    <mergeCell ref="J10:K10"/>
    <mergeCell ref="F10:G10"/>
    <mergeCell ref="L10:M10"/>
    <mergeCell ref="H10:I10"/>
    <mergeCell ref="N10:O10"/>
    <mergeCell ref="H1:N1"/>
    <mergeCell ref="A2:B2"/>
    <mergeCell ref="H2:N2"/>
    <mergeCell ref="A7:D7"/>
    <mergeCell ref="A8:A9"/>
    <mergeCell ref="B8:C8"/>
    <mergeCell ref="D8:D9"/>
    <mergeCell ref="A1:B1"/>
  </mergeCells>
  <pageMargins left="0.26" right="0.22" top="0.75" bottom="0.75" header="0.3" footer="0.3"/>
  <pageSetup paperSize="9" scale="98" orientation="portrait" r:id="rId1"/>
  <headerFooter differentFirst="1">
    <oddFooter>Page &amp;P</oddFooter>
  </headerFooter>
  <rowBreaks count="1" manualBreakCount="1">
    <brk id="33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1</vt:lpstr>
      <vt:lpstr>Biểu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2024-06-26T01:44:32Z</cp:lastPrinted>
  <dcterms:created xsi:type="dcterms:W3CDTF">2024-03-13T02:51:41Z</dcterms:created>
  <dcterms:modified xsi:type="dcterms:W3CDTF">2024-06-26T01:44:36Z</dcterms:modified>
</cp:coreProperties>
</file>